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LILI\SCHOOL ADMIN\ROSTERS\Roster Template for Schools\"/>
    </mc:Choice>
  </mc:AlternateContent>
  <workbookProtection workbookAlgorithmName="SHA-512" workbookHashValue="sgot2dT9PqaYo9A+qcRGfVsp0ZvqtY4Rpj2qy5vSCmdNbnj0MRN1YhtP5YGYfMf6w9EApGJOsMzEBEyhGF5gVA==" workbookSaltValue="piBxV1copuTB28eO+bJzUA==" workbookSpinCount="100000" lockStructure="1"/>
  <bookViews>
    <workbookView xWindow="0" yWindow="0" windowWidth="19368" windowHeight="9192"/>
  </bookViews>
  <sheets>
    <sheet name="Roster Submission" sheetId="1" r:id="rId1"/>
    <sheet name="Shipping Information" sheetId="3" r:id="rId2"/>
    <sheet name="TTT Grade Book (FOR TTT ONLY)" sheetId="4" r:id="rId3"/>
    <sheet name="AMTC Gradebook (FOR AMTC ONLY)" sheetId="5" r:id="rId4"/>
  </sheets>
  <externalReferences>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3" l="1"/>
  <c r="D10" i="4" l="1" a="1"/>
  <c r="D10" i="4" s="1"/>
  <c r="C10" i="4" a="1"/>
  <c r="C10" i="4" s="1"/>
  <c r="H22" i="1"/>
  <c r="C6" i="4" l="1"/>
  <c r="F3" i="5"/>
  <c r="C11" i="4" a="1"/>
  <c r="C11" i="4" s="1"/>
  <c r="D11" i="4" a="1"/>
  <c r="D11" i="4" s="1"/>
  <c r="E11" i="4" a="1"/>
  <c r="E11" i="4" s="1"/>
  <c r="I23" i="4"/>
  <c r="BD8" i="5"/>
  <c r="BE8" i="5"/>
  <c r="BF8" i="5"/>
  <c r="BG8" i="5"/>
  <c r="BH8" i="5"/>
  <c r="BI8" i="5"/>
  <c r="BD9" i="5"/>
  <c r="BE9" i="5"/>
  <c r="BF9" i="5"/>
  <c r="BJ9" i="5" s="1"/>
  <c r="F9" i="5" s="1"/>
  <c r="BG9" i="5"/>
  <c r="BH9" i="5"/>
  <c r="BI9" i="5"/>
  <c r="BD10" i="5"/>
  <c r="BE10" i="5"/>
  <c r="BF10" i="5"/>
  <c r="BJ10" i="5" s="1"/>
  <c r="F10" i="5" s="1"/>
  <c r="BG10" i="5"/>
  <c r="BH10" i="5"/>
  <c r="BI10" i="5"/>
  <c r="BD11" i="5"/>
  <c r="BE11" i="5"/>
  <c r="BF11" i="5"/>
  <c r="BG11" i="5"/>
  <c r="BH11" i="5"/>
  <c r="BJ11" i="5" s="1"/>
  <c r="F11" i="5" s="1"/>
  <c r="BI11" i="5"/>
  <c r="BD12" i="5"/>
  <c r="BE12" i="5"/>
  <c r="BF12" i="5"/>
  <c r="BG12" i="5"/>
  <c r="BH12" i="5"/>
  <c r="BI12" i="5"/>
  <c r="BJ12" i="5"/>
  <c r="F12" i="5" s="1"/>
  <c r="BD13" i="5"/>
  <c r="BE13" i="5"/>
  <c r="BF13" i="5"/>
  <c r="BJ13" i="5" s="1"/>
  <c r="F13" i="5" s="1"/>
  <c r="BG13" i="5"/>
  <c r="BH13" i="5"/>
  <c r="BI13" i="5"/>
  <c r="BD14" i="5"/>
  <c r="BE14" i="5"/>
  <c r="BF14" i="5"/>
  <c r="BJ14" i="5" s="1"/>
  <c r="F14" i="5" s="1"/>
  <c r="BG14" i="5"/>
  <c r="BH14" i="5"/>
  <c r="BI14" i="5"/>
  <c r="BD15" i="5"/>
  <c r="BE15" i="5"/>
  <c r="BF15" i="5"/>
  <c r="BG15" i="5"/>
  <c r="BH15" i="5"/>
  <c r="BI15" i="5"/>
  <c r="BJ15" i="5"/>
  <c r="F15" i="5" s="1"/>
  <c r="BD16" i="5"/>
  <c r="BE16" i="5"/>
  <c r="BF16" i="5"/>
  <c r="BJ16" i="5" s="1"/>
  <c r="F16" i="5" s="1"/>
  <c r="BG16" i="5"/>
  <c r="BH16" i="5"/>
  <c r="BI16" i="5"/>
  <c r="BD17" i="5"/>
  <c r="BE17" i="5"/>
  <c r="BF17" i="5"/>
  <c r="BG17" i="5"/>
  <c r="BH17" i="5"/>
  <c r="BJ17" i="5" s="1"/>
  <c r="F17" i="5" s="1"/>
  <c r="BI17" i="5"/>
  <c r="BD18" i="5"/>
  <c r="BE18" i="5"/>
  <c r="BF18" i="5"/>
  <c r="BG18" i="5"/>
  <c r="BH18" i="5"/>
  <c r="BI18" i="5"/>
  <c r="BJ18" i="5"/>
  <c r="F18" i="5" s="1"/>
  <c r="BD19" i="5"/>
  <c r="BE19" i="5"/>
  <c r="BF19" i="5"/>
  <c r="BJ19" i="5" s="1"/>
  <c r="F19" i="5" s="1"/>
  <c r="BG19" i="5"/>
  <c r="BH19" i="5"/>
  <c r="BI19" i="5"/>
  <c r="BD20" i="5"/>
  <c r="BE20" i="5"/>
  <c r="BF20" i="5"/>
  <c r="BJ20" i="5" s="1"/>
  <c r="F20" i="5" s="1"/>
  <c r="BG20" i="5"/>
  <c r="BH20" i="5"/>
  <c r="BI20" i="5"/>
  <c r="BD21" i="5"/>
  <c r="BE21" i="5"/>
  <c r="BF21" i="5"/>
  <c r="BG21" i="5"/>
  <c r="BH21" i="5"/>
  <c r="BI21" i="5"/>
  <c r="BJ21" i="5"/>
  <c r="F21" i="5" s="1"/>
  <c r="BD22" i="5"/>
  <c r="BE22" i="5"/>
  <c r="BF22" i="5"/>
  <c r="BJ22" i="5" s="1"/>
  <c r="F22" i="5" s="1"/>
  <c r="BG22" i="5"/>
  <c r="BH22" i="5"/>
  <c r="BI22" i="5"/>
  <c r="BD23" i="5"/>
  <c r="BE23" i="5"/>
  <c r="BF23" i="5"/>
  <c r="BG23" i="5"/>
  <c r="BH23" i="5"/>
  <c r="BJ23" i="5" s="1"/>
  <c r="F23" i="5" s="1"/>
  <c r="BI23" i="5"/>
  <c r="BD24" i="5"/>
  <c r="BE24" i="5"/>
  <c r="BF24" i="5"/>
  <c r="BG24" i="5"/>
  <c r="BH24" i="5"/>
  <c r="BI24" i="5"/>
  <c r="BJ24" i="5"/>
  <c r="F24" i="5" s="1"/>
  <c r="BD25" i="5"/>
  <c r="BE25" i="5"/>
  <c r="BF25" i="5"/>
  <c r="BJ25" i="5" s="1"/>
  <c r="F25" i="5" s="1"/>
  <c r="BG25" i="5"/>
  <c r="BH25" i="5"/>
  <c r="BI25" i="5"/>
  <c r="BD26" i="5"/>
  <c r="BE26" i="5"/>
  <c r="BF26" i="5"/>
  <c r="BJ26" i="5" s="1"/>
  <c r="F26" i="5" s="1"/>
  <c r="BG26" i="5"/>
  <c r="BH26" i="5"/>
  <c r="BI26" i="5"/>
  <c r="BD27" i="5"/>
  <c r="BE27" i="5"/>
  <c r="BF27" i="5"/>
  <c r="BG27" i="5"/>
  <c r="BH27" i="5"/>
  <c r="BI27" i="5"/>
  <c r="BJ27" i="5"/>
  <c r="F27" i="5" s="1"/>
  <c r="BD28" i="5"/>
  <c r="BE28" i="5"/>
  <c r="BF28" i="5"/>
  <c r="BJ28" i="5" s="1"/>
  <c r="F28" i="5" s="1"/>
  <c r="BG28" i="5"/>
  <c r="BH28" i="5"/>
  <c r="BI28" i="5"/>
  <c r="BD29" i="5"/>
  <c r="BE29" i="5"/>
  <c r="BF29" i="5"/>
  <c r="BG29" i="5"/>
  <c r="BH29" i="5"/>
  <c r="BJ29" i="5" s="1"/>
  <c r="F29" i="5" s="1"/>
  <c r="BI29" i="5"/>
  <c r="BD30" i="5"/>
  <c r="BE30" i="5"/>
  <c r="BF30" i="5"/>
  <c r="BG30" i="5"/>
  <c r="BH30" i="5"/>
  <c r="BI30" i="5"/>
  <c r="BJ30" i="5"/>
  <c r="F30" i="5" s="1"/>
  <c r="BD31" i="5"/>
  <c r="BE31" i="5"/>
  <c r="BF31" i="5"/>
  <c r="BJ31" i="5" s="1"/>
  <c r="F31" i="5" s="1"/>
  <c r="BG31" i="5"/>
  <c r="BH31" i="5"/>
  <c r="BI31" i="5"/>
  <c r="BD32" i="5"/>
  <c r="BE32" i="5"/>
  <c r="BF32" i="5"/>
  <c r="BJ32" i="5" s="1"/>
  <c r="F32" i="5" s="1"/>
  <c r="BG32" i="5"/>
  <c r="BH32" i="5"/>
  <c r="BI32" i="5"/>
  <c r="BD33" i="5"/>
  <c r="BE33" i="5"/>
  <c r="BF33" i="5"/>
  <c r="BG33" i="5"/>
  <c r="BH33" i="5"/>
  <c r="BI33" i="5"/>
  <c r="BJ33" i="5"/>
  <c r="F33" i="5" s="1"/>
  <c r="BD34" i="5"/>
  <c r="BE34" i="5"/>
  <c r="BF34" i="5"/>
  <c r="BJ34" i="5" s="1"/>
  <c r="F34" i="5" s="1"/>
  <c r="BG34" i="5"/>
  <c r="BH34" i="5"/>
  <c r="BI34" i="5"/>
  <c r="BD35" i="5"/>
  <c r="BE35" i="5"/>
  <c r="BF35" i="5"/>
  <c r="BG35" i="5"/>
  <c r="BH35" i="5"/>
  <c r="BJ35" i="5" s="1"/>
  <c r="F35" i="5" s="1"/>
  <c r="BI35" i="5"/>
  <c r="BD36" i="5"/>
  <c r="BE36" i="5"/>
  <c r="BF36" i="5"/>
  <c r="BG36" i="5"/>
  <c r="BH36" i="5"/>
  <c r="BI36" i="5"/>
  <c r="BJ36" i="5"/>
  <c r="F36" i="5" s="1"/>
  <c r="BI7" i="5"/>
  <c r="BH7" i="5"/>
  <c r="BG7" i="5"/>
  <c r="BF7" i="5"/>
  <c r="BE7" i="5"/>
  <c r="BD7" i="5"/>
  <c r="E10" i="4" a="1"/>
  <c r="E10" i="4" s="1"/>
  <c r="D12" i="4" a="1"/>
  <c r="D12" i="4" s="1"/>
  <c r="E12" i="4" a="1"/>
  <c r="E12" i="4" s="1"/>
  <c r="D13" i="4" a="1"/>
  <c r="D13" i="4" s="1"/>
  <c r="E13" i="4" a="1"/>
  <c r="E13" i="4" s="1"/>
  <c r="D14" i="4" a="1"/>
  <c r="D14" i="4" s="1"/>
  <c r="E14" i="4" a="1"/>
  <c r="E14" i="4" s="1"/>
  <c r="D15" i="4" a="1"/>
  <c r="D15" i="4" s="1"/>
  <c r="E15" i="4" a="1"/>
  <c r="E15" i="4" s="1"/>
  <c r="D16" i="4" a="1"/>
  <c r="D16" i="4" s="1"/>
  <c r="E16" i="4" a="1"/>
  <c r="E16" i="4" s="1"/>
  <c r="D17" i="4" a="1"/>
  <c r="D17" i="4" s="1"/>
  <c r="E17" i="4" a="1"/>
  <c r="E17" i="4" s="1"/>
  <c r="D18" i="4" a="1"/>
  <c r="D18" i="4" s="1"/>
  <c r="E18" i="4" a="1"/>
  <c r="E18" i="4" s="1"/>
  <c r="D19" i="4" a="1"/>
  <c r="D19" i="4" s="1"/>
  <c r="E19" i="4" a="1"/>
  <c r="E19" i="4" s="1"/>
  <c r="D20" i="4" a="1"/>
  <c r="D20" i="4" s="1"/>
  <c r="E20" i="4" a="1"/>
  <c r="E20" i="4" s="1"/>
  <c r="D21" i="4" a="1"/>
  <c r="D21" i="4" s="1"/>
  <c r="E21" i="4" a="1"/>
  <c r="E21" i="4" s="1"/>
  <c r="D22" i="4" a="1"/>
  <c r="D22" i="4" s="1"/>
  <c r="E22" i="4" a="1"/>
  <c r="E22" i="4" s="1"/>
  <c r="D23" i="4" a="1"/>
  <c r="D23" i="4" s="1"/>
  <c r="E23" i="4" a="1"/>
  <c r="E23" i="4" s="1"/>
  <c r="D24" i="4" a="1"/>
  <c r="D24" i="4" s="1"/>
  <c r="E24" i="4" a="1"/>
  <c r="E24" i="4" s="1"/>
  <c r="D25" i="4" a="1"/>
  <c r="D25" i="4" s="1"/>
  <c r="E25" i="4" a="1"/>
  <c r="E25" i="4" s="1"/>
  <c r="D26" i="4" a="1"/>
  <c r="D26" i="4" s="1"/>
  <c r="E26" i="4" a="1"/>
  <c r="E26" i="4" s="1"/>
  <c r="D27" i="4" a="1"/>
  <c r="D27" i="4" s="1"/>
  <c r="E27" i="4" a="1"/>
  <c r="E27" i="4" s="1"/>
  <c r="D28" i="4" a="1"/>
  <c r="D28" i="4" s="1"/>
  <c r="E28" i="4" a="1"/>
  <c r="E28" i="4" s="1"/>
  <c r="D29" i="4" a="1"/>
  <c r="D29" i="4" s="1"/>
  <c r="E29" i="4" a="1"/>
  <c r="E29" i="4" s="1"/>
  <c r="D30" i="4" a="1"/>
  <c r="D30" i="4" s="1"/>
  <c r="E30" i="4" a="1"/>
  <c r="E30" i="4" s="1"/>
  <c r="D31" i="4" a="1"/>
  <c r="D31" i="4" s="1"/>
  <c r="E31" i="4" a="1"/>
  <c r="E31" i="4" s="1"/>
  <c r="D32" i="4" a="1"/>
  <c r="D32" i="4" s="1"/>
  <c r="E32" i="4" a="1"/>
  <c r="E32" i="4" s="1"/>
  <c r="D33" i="4" a="1"/>
  <c r="D33" i="4" s="1"/>
  <c r="E33" i="4" a="1"/>
  <c r="E33" i="4" s="1"/>
  <c r="D34" i="4" a="1"/>
  <c r="D34" i="4" s="1"/>
  <c r="E34" i="4" a="1"/>
  <c r="E34" i="4" s="1"/>
  <c r="D35" i="4" a="1"/>
  <c r="D35" i="4" s="1"/>
  <c r="E35" i="4" a="1"/>
  <c r="E35" i="4" s="1"/>
  <c r="D36" i="4" a="1"/>
  <c r="D36" i="4" s="1"/>
  <c r="E36" i="4" a="1"/>
  <c r="E36" i="4" s="1"/>
  <c r="D37" i="4" a="1"/>
  <c r="D37" i="4" s="1"/>
  <c r="E37" i="4" a="1"/>
  <c r="E37" i="4" s="1"/>
  <c r="D38" i="4" a="1"/>
  <c r="D38" i="4" s="1"/>
  <c r="E38" i="4" a="1"/>
  <c r="E38" i="4" s="1"/>
  <c r="D39" i="4" a="1"/>
  <c r="D39" i="4" s="1"/>
  <c r="E39" i="4" a="1"/>
  <c r="E39" i="4" s="1"/>
  <c r="C12" i="4" a="1"/>
  <c r="C12" i="4" s="1"/>
  <c r="C13" i="4" a="1"/>
  <c r="C13" i="4" s="1"/>
  <c r="C14" i="4" a="1"/>
  <c r="C14" i="4" s="1"/>
  <c r="C15" i="4" a="1"/>
  <c r="C15" i="4" s="1"/>
  <c r="C16" i="4" a="1"/>
  <c r="C16" i="4" s="1"/>
  <c r="C17" i="4" a="1"/>
  <c r="C17" i="4" s="1"/>
  <c r="C18" i="4" a="1"/>
  <c r="C18" i="4" s="1"/>
  <c r="C19" i="4" a="1"/>
  <c r="C19" i="4" s="1"/>
  <c r="C20" i="4" a="1"/>
  <c r="C20" i="4" s="1"/>
  <c r="C21" i="4" a="1"/>
  <c r="C21" i="4" s="1"/>
  <c r="C22" i="4" a="1"/>
  <c r="C22" i="4" s="1"/>
  <c r="C23" i="4" a="1"/>
  <c r="C23" i="4" s="1"/>
  <c r="C24" i="4" a="1"/>
  <c r="C24" i="4" s="1"/>
  <c r="C25" i="4" a="1"/>
  <c r="C25" i="4" s="1"/>
  <c r="C26" i="4" a="1"/>
  <c r="C26" i="4" s="1"/>
  <c r="C27" i="4" a="1"/>
  <c r="C27" i="4" s="1"/>
  <c r="C28" i="4" a="1"/>
  <c r="C28" i="4" s="1"/>
  <c r="C29" i="4" a="1"/>
  <c r="C29" i="4" s="1"/>
  <c r="C30" i="4" a="1"/>
  <c r="C30" i="4" s="1"/>
  <c r="C31" i="4" a="1"/>
  <c r="C31" i="4" s="1"/>
  <c r="C32" i="4" a="1"/>
  <c r="C32" i="4" s="1"/>
  <c r="C33" i="4" a="1"/>
  <c r="C33" i="4" s="1"/>
  <c r="C34" i="4" a="1"/>
  <c r="C34" i="4" s="1"/>
  <c r="C35" i="4" a="1"/>
  <c r="C35" i="4" s="1"/>
  <c r="C36" i="4" a="1"/>
  <c r="C36" i="4" s="1"/>
  <c r="C37" i="4" a="1"/>
  <c r="C37" i="4" s="1"/>
  <c r="C38" i="4" a="1"/>
  <c r="C38" i="4" s="1"/>
  <c r="C39" i="4" a="1"/>
  <c r="C39" i="4" s="1"/>
  <c r="D7" i="5" a="1"/>
  <c r="D7" i="5" s="1"/>
  <c r="E7" i="5" a="1"/>
  <c r="E7" i="5" s="1"/>
  <c r="D8" i="5" a="1"/>
  <c r="D8" i="5" s="1"/>
  <c r="E8" i="5" a="1"/>
  <c r="E8" i="5" s="1"/>
  <c r="D9" i="5" a="1"/>
  <c r="D9" i="5" s="1"/>
  <c r="E9" i="5" a="1"/>
  <c r="E9" i="5" s="1"/>
  <c r="D10" i="5" a="1"/>
  <c r="D10" i="5" s="1"/>
  <c r="E10" i="5" a="1"/>
  <c r="E10" i="5" s="1"/>
  <c r="D11" i="5" a="1"/>
  <c r="D11" i="5" s="1"/>
  <c r="E11" i="5" a="1"/>
  <c r="E11" i="5" s="1"/>
  <c r="D12" i="5" a="1"/>
  <c r="D12" i="5" s="1"/>
  <c r="E12" i="5" a="1"/>
  <c r="E12" i="5" s="1"/>
  <c r="D13" i="5" a="1"/>
  <c r="D13" i="5" s="1"/>
  <c r="E13" i="5" a="1"/>
  <c r="E13" i="5" s="1"/>
  <c r="D14" i="5" a="1"/>
  <c r="D14" i="5" s="1"/>
  <c r="E14" i="5" a="1"/>
  <c r="E14" i="5" s="1"/>
  <c r="D15" i="5" a="1"/>
  <c r="D15" i="5" s="1"/>
  <c r="E15" i="5" a="1"/>
  <c r="E15" i="5" s="1"/>
  <c r="D16" i="5" a="1"/>
  <c r="D16" i="5" s="1"/>
  <c r="E16" i="5" a="1"/>
  <c r="E16" i="5" s="1"/>
  <c r="D17" i="5" a="1"/>
  <c r="D17" i="5" s="1"/>
  <c r="E17" i="5" a="1"/>
  <c r="E17" i="5" s="1"/>
  <c r="D18" i="5" a="1"/>
  <c r="D18" i="5" s="1"/>
  <c r="E18" i="5" a="1"/>
  <c r="E18" i="5" s="1"/>
  <c r="D19" i="5" a="1"/>
  <c r="D19" i="5" s="1"/>
  <c r="E19" i="5" a="1"/>
  <c r="E19" i="5" s="1"/>
  <c r="D20" i="5" a="1"/>
  <c r="D20" i="5" s="1"/>
  <c r="E20" i="5" a="1"/>
  <c r="E20" i="5" s="1"/>
  <c r="D21" i="5" a="1"/>
  <c r="D21" i="5" s="1"/>
  <c r="E21" i="5" a="1"/>
  <c r="E21" i="5" s="1"/>
  <c r="D22" i="5" a="1"/>
  <c r="D22" i="5" s="1"/>
  <c r="E22" i="5" a="1"/>
  <c r="E22" i="5" s="1"/>
  <c r="D23" i="5" a="1"/>
  <c r="D23" i="5" s="1"/>
  <c r="E23" i="5" a="1"/>
  <c r="E23" i="5" s="1"/>
  <c r="D24" i="5" a="1"/>
  <c r="D24" i="5" s="1"/>
  <c r="E24" i="5" a="1"/>
  <c r="E24" i="5" s="1"/>
  <c r="D25" i="5" a="1"/>
  <c r="D25" i="5" s="1"/>
  <c r="E25" i="5" a="1"/>
  <c r="E25" i="5" s="1"/>
  <c r="D26" i="5" a="1"/>
  <c r="D26" i="5" s="1"/>
  <c r="E26" i="5" a="1"/>
  <c r="E26" i="5" s="1"/>
  <c r="D27" i="5" a="1"/>
  <c r="D27" i="5" s="1"/>
  <c r="E27" i="5" a="1"/>
  <c r="E27" i="5" s="1"/>
  <c r="D28" i="5" a="1"/>
  <c r="D28" i="5" s="1"/>
  <c r="E28" i="5" a="1"/>
  <c r="E28" i="5" s="1"/>
  <c r="D29" i="5" a="1"/>
  <c r="D29" i="5" s="1"/>
  <c r="E29" i="5" a="1"/>
  <c r="E29" i="5" s="1"/>
  <c r="D30" i="5" a="1"/>
  <c r="D30" i="5" s="1"/>
  <c r="E30" i="5" a="1"/>
  <c r="E30" i="5" s="1"/>
  <c r="D31" i="5" a="1"/>
  <c r="D31" i="5" s="1"/>
  <c r="E31" i="5" a="1"/>
  <c r="E31" i="5" s="1"/>
  <c r="D32" i="5" a="1"/>
  <c r="D32" i="5" s="1"/>
  <c r="E32" i="5" a="1"/>
  <c r="E32" i="5" s="1"/>
  <c r="D33" i="5" a="1"/>
  <c r="D33" i="5" s="1"/>
  <c r="E33" i="5" a="1"/>
  <c r="E33" i="5" s="1"/>
  <c r="D34" i="5" a="1"/>
  <c r="D34" i="5" s="1"/>
  <c r="E34" i="5" a="1"/>
  <c r="E34" i="5" s="1"/>
  <c r="D35" i="5" a="1"/>
  <c r="D35" i="5" s="1"/>
  <c r="E35" i="5" a="1"/>
  <c r="E35" i="5" s="1"/>
  <c r="D36" i="5" a="1"/>
  <c r="D36" i="5" s="1"/>
  <c r="E36" i="5" a="1"/>
  <c r="E36" i="5" s="1"/>
  <c r="C8" i="5" a="1"/>
  <c r="C8" i="5" s="1"/>
  <c r="C9" i="5" a="1"/>
  <c r="C9" i="5" s="1"/>
  <c r="C10" i="5" a="1"/>
  <c r="C10" i="5" s="1"/>
  <c r="C11" i="5" a="1"/>
  <c r="C11" i="5" s="1"/>
  <c r="C12" i="5" a="1"/>
  <c r="C12" i="5" s="1"/>
  <c r="C13" i="5" a="1"/>
  <c r="C13" i="5" s="1"/>
  <c r="C14" i="5" a="1"/>
  <c r="C14" i="5" s="1"/>
  <c r="C15" i="5" a="1"/>
  <c r="C15" i="5" s="1"/>
  <c r="C16" i="5" a="1"/>
  <c r="C16" i="5" s="1"/>
  <c r="C17" i="5" a="1"/>
  <c r="C17" i="5" s="1"/>
  <c r="C18" i="5" a="1"/>
  <c r="C18" i="5" s="1"/>
  <c r="C19" i="5" a="1"/>
  <c r="C19" i="5" s="1"/>
  <c r="C20" i="5" a="1"/>
  <c r="C20" i="5" s="1"/>
  <c r="C21" i="5" a="1"/>
  <c r="C21" i="5" s="1"/>
  <c r="C22" i="5" a="1"/>
  <c r="C22" i="5" s="1"/>
  <c r="C23" i="5" a="1"/>
  <c r="C23" i="5" s="1"/>
  <c r="C24" i="5" a="1"/>
  <c r="C24" i="5" s="1"/>
  <c r="C25" i="5" a="1"/>
  <c r="C25" i="5" s="1"/>
  <c r="C26" i="5" a="1"/>
  <c r="C26" i="5" s="1"/>
  <c r="C27" i="5" a="1"/>
  <c r="C27" i="5" s="1"/>
  <c r="C28" i="5" a="1"/>
  <c r="C28" i="5" s="1"/>
  <c r="C29" i="5" a="1"/>
  <c r="C29" i="5" s="1"/>
  <c r="C30" i="5" a="1"/>
  <c r="C30" i="5" s="1"/>
  <c r="C31" i="5" a="1"/>
  <c r="C31" i="5" s="1"/>
  <c r="C32" i="5" a="1"/>
  <c r="C32" i="5" s="1"/>
  <c r="C33" i="5" a="1"/>
  <c r="C33" i="5" s="1"/>
  <c r="C34" i="5" a="1"/>
  <c r="C34" i="5" s="1"/>
  <c r="C35" i="5" a="1"/>
  <c r="C35" i="5" s="1"/>
  <c r="C36" i="5" a="1"/>
  <c r="C36" i="5" s="1"/>
  <c r="C7" i="5" a="1"/>
  <c r="C7" i="5" s="1"/>
  <c r="I80" i="1" l="1"/>
  <c r="I74" i="1"/>
  <c r="I68" i="1"/>
  <c r="I62" i="1"/>
  <c r="I79" i="1"/>
  <c r="I73" i="1"/>
  <c r="I67" i="1"/>
  <c r="I61" i="1"/>
  <c r="I78" i="1"/>
  <c r="I72" i="1"/>
  <c r="I66" i="1"/>
  <c r="I60" i="1"/>
  <c r="I57" i="1"/>
  <c r="I77" i="1"/>
  <c r="I71" i="1"/>
  <c r="I65" i="1"/>
  <c r="I59" i="1"/>
  <c r="I82" i="1"/>
  <c r="I76" i="1"/>
  <c r="I70" i="1"/>
  <c r="I64" i="1"/>
  <c r="I58" i="1"/>
  <c r="I81" i="1"/>
  <c r="I75" i="1"/>
  <c r="I69" i="1"/>
  <c r="I63" i="1"/>
  <c r="I23" i="1"/>
  <c r="I26" i="1"/>
  <c r="I32" i="1"/>
  <c r="I38" i="1"/>
  <c r="I44" i="1"/>
  <c r="I50" i="1"/>
  <c r="I56" i="1"/>
  <c r="I27" i="1"/>
  <c r="I33" i="1"/>
  <c r="I39" i="1"/>
  <c r="I45" i="1"/>
  <c r="I51" i="1"/>
  <c r="I42" i="1"/>
  <c r="I54" i="1"/>
  <c r="I25" i="1"/>
  <c r="I37" i="1"/>
  <c r="I49" i="1"/>
  <c r="I28" i="1"/>
  <c r="I34" i="1"/>
  <c r="I40" i="1"/>
  <c r="I46" i="1"/>
  <c r="I52" i="1"/>
  <c r="I29" i="1"/>
  <c r="I35" i="1"/>
  <c r="I41" i="1"/>
  <c r="I47" i="1"/>
  <c r="I53" i="1"/>
  <c r="I24" i="1"/>
  <c r="I30" i="1"/>
  <c r="I36" i="1"/>
  <c r="I48" i="1"/>
  <c r="I31" i="1"/>
  <c r="I43" i="1"/>
  <c r="I55" i="1"/>
  <c r="I83" i="1"/>
  <c r="I89" i="1"/>
  <c r="I95" i="1"/>
  <c r="I101" i="1"/>
  <c r="I107" i="1"/>
  <c r="I113" i="1"/>
  <c r="I119" i="1"/>
  <c r="I125" i="1"/>
  <c r="I131" i="1"/>
  <c r="I137" i="1"/>
  <c r="I143" i="1"/>
  <c r="I149" i="1"/>
  <c r="I155" i="1"/>
  <c r="I161" i="1"/>
  <c r="I167" i="1"/>
  <c r="I173" i="1"/>
  <c r="I179" i="1"/>
  <c r="I185" i="1"/>
  <c r="I191" i="1"/>
  <c r="I197" i="1"/>
  <c r="I203" i="1"/>
  <c r="I209" i="1"/>
  <c r="I215" i="1"/>
  <c r="I221" i="1"/>
  <c r="I227" i="1"/>
  <c r="I233" i="1"/>
  <c r="I239" i="1"/>
  <c r="I245" i="1"/>
  <c r="I251" i="1"/>
  <c r="I257" i="1"/>
  <c r="I263" i="1"/>
  <c r="I269" i="1"/>
  <c r="I275" i="1"/>
  <c r="I281" i="1"/>
  <c r="I287" i="1"/>
  <c r="I293" i="1"/>
  <c r="I299" i="1"/>
  <c r="I305" i="1"/>
  <c r="I311" i="1"/>
  <c r="I317" i="1"/>
  <c r="I323" i="1"/>
  <c r="I329" i="1"/>
  <c r="I335" i="1"/>
  <c r="I341" i="1"/>
  <c r="I347" i="1"/>
  <c r="I353" i="1"/>
  <c r="I359" i="1"/>
  <c r="I365" i="1"/>
  <c r="I371" i="1"/>
  <c r="I377" i="1"/>
  <c r="I383" i="1"/>
  <c r="I389" i="1"/>
  <c r="I395" i="1"/>
  <c r="I401" i="1"/>
  <c r="I407" i="1"/>
  <c r="I413" i="1"/>
  <c r="I419" i="1"/>
  <c r="I425" i="1"/>
  <c r="I431" i="1"/>
  <c r="I437" i="1"/>
  <c r="I443" i="1"/>
  <c r="I449" i="1"/>
  <c r="I455" i="1"/>
  <c r="I461" i="1"/>
  <c r="I467" i="1"/>
  <c r="I473" i="1"/>
  <c r="I479" i="1"/>
  <c r="I485" i="1"/>
  <c r="I491" i="1"/>
  <c r="I497" i="1"/>
  <c r="I503" i="1"/>
  <c r="I509" i="1"/>
  <c r="I515" i="1"/>
  <c r="I521" i="1"/>
  <c r="I405" i="1"/>
  <c r="I441" i="1"/>
  <c r="I471" i="1"/>
  <c r="I501" i="1"/>
  <c r="I525" i="1"/>
  <c r="I112" i="1"/>
  <c r="I84" i="1"/>
  <c r="I90" i="1"/>
  <c r="I96" i="1"/>
  <c r="I102" i="1"/>
  <c r="I108" i="1"/>
  <c r="I114" i="1"/>
  <c r="I120" i="1"/>
  <c r="I126" i="1"/>
  <c r="I132" i="1"/>
  <c r="I138" i="1"/>
  <c r="I144" i="1"/>
  <c r="I150" i="1"/>
  <c r="I156" i="1"/>
  <c r="I162" i="1"/>
  <c r="I168" i="1"/>
  <c r="I174" i="1"/>
  <c r="I180" i="1"/>
  <c r="I186" i="1"/>
  <c r="I192" i="1"/>
  <c r="I198" i="1"/>
  <c r="I204" i="1"/>
  <c r="I210" i="1"/>
  <c r="I216" i="1"/>
  <c r="I222" i="1"/>
  <c r="I228" i="1"/>
  <c r="I234" i="1"/>
  <c r="I240" i="1"/>
  <c r="I246" i="1"/>
  <c r="I252" i="1"/>
  <c r="I258" i="1"/>
  <c r="I264" i="1"/>
  <c r="I270" i="1"/>
  <c r="I276" i="1"/>
  <c r="I282" i="1"/>
  <c r="I288" i="1"/>
  <c r="I294" i="1"/>
  <c r="I300" i="1"/>
  <c r="I306" i="1"/>
  <c r="I312" i="1"/>
  <c r="I318" i="1"/>
  <c r="I324" i="1"/>
  <c r="I330" i="1"/>
  <c r="I336" i="1"/>
  <c r="I342" i="1"/>
  <c r="I348" i="1"/>
  <c r="I354" i="1"/>
  <c r="I360" i="1"/>
  <c r="I366" i="1"/>
  <c r="I372" i="1"/>
  <c r="I378" i="1"/>
  <c r="I384" i="1"/>
  <c r="I390" i="1"/>
  <c r="I396" i="1"/>
  <c r="I402" i="1"/>
  <c r="I408" i="1"/>
  <c r="I414" i="1"/>
  <c r="I420" i="1"/>
  <c r="I426" i="1"/>
  <c r="I432" i="1"/>
  <c r="I438" i="1"/>
  <c r="I444" i="1"/>
  <c r="I450" i="1"/>
  <c r="I456" i="1"/>
  <c r="I462" i="1"/>
  <c r="I468" i="1"/>
  <c r="I474" i="1"/>
  <c r="I480" i="1"/>
  <c r="I486" i="1"/>
  <c r="I492" i="1"/>
  <c r="I498" i="1"/>
  <c r="I504" i="1"/>
  <c r="I510" i="1"/>
  <c r="I516" i="1"/>
  <c r="I522" i="1"/>
  <c r="I333" i="1"/>
  <c r="I363" i="1"/>
  <c r="I387" i="1"/>
  <c r="I417" i="1"/>
  <c r="I435" i="1"/>
  <c r="I465" i="1"/>
  <c r="I489" i="1"/>
  <c r="I519" i="1"/>
  <c r="I106" i="1"/>
  <c r="I85" i="1"/>
  <c r="I91" i="1"/>
  <c r="I97" i="1"/>
  <c r="I103" i="1"/>
  <c r="I109" i="1"/>
  <c r="I115" i="1"/>
  <c r="I121" i="1"/>
  <c r="I127" i="1"/>
  <c r="I133" i="1"/>
  <c r="I139" i="1"/>
  <c r="I145" i="1"/>
  <c r="I151" i="1"/>
  <c r="I157" i="1"/>
  <c r="I163" i="1"/>
  <c r="I169" i="1"/>
  <c r="I175" i="1"/>
  <c r="I181" i="1"/>
  <c r="I187" i="1"/>
  <c r="I193" i="1"/>
  <c r="I199" i="1"/>
  <c r="I205" i="1"/>
  <c r="I211" i="1"/>
  <c r="I217" i="1"/>
  <c r="I223" i="1"/>
  <c r="I229" i="1"/>
  <c r="I235" i="1"/>
  <c r="I241" i="1"/>
  <c r="I247" i="1"/>
  <c r="I253" i="1"/>
  <c r="I259" i="1"/>
  <c r="I265" i="1"/>
  <c r="I271" i="1"/>
  <c r="I277" i="1"/>
  <c r="I283" i="1"/>
  <c r="I289" i="1"/>
  <c r="I295" i="1"/>
  <c r="I301" i="1"/>
  <c r="I307" i="1"/>
  <c r="I313" i="1"/>
  <c r="I319" i="1"/>
  <c r="I325" i="1"/>
  <c r="I331" i="1"/>
  <c r="I337" i="1"/>
  <c r="I343" i="1"/>
  <c r="I349" i="1"/>
  <c r="I355" i="1"/>
  <c r="I361" i="1"/>
  <c r="I367" i="1"/>
  <c r="I373" i="1"/>
  <c r="I379" i="1"/>
  <c r="I385" i="1"/>
  <c r="I391" i="1"/>
  <c r="I397" i="1"/>
  <c r="I403" i="1"/>
  <c r="I409" i="1"/>
  <c r="I415" i="1"/>
  <c r="I421" i="1"/>
  <c r="I427" i="1"/>
  <c r="I433" i="1"/>
  <c r="I439" i="1"/>
  <c r="I445" i="1"/>
  <c r="I451" i="1"/>
  <c r="I457" i="1"/>
  <c r="I463" i="1"/>
  <c r="I469" i="1"/>
  <c r="I475" i="1"/>
  <c r="I481" i="1"/>
  <c r="I487" i="1"/>
  <c r="I493" i="1"/>
  <c r="I499" i="1"/>
  <c r="I505" i="1"/>
  <c r="I511" i="1"/>
  <c r="I517" i="1"/>
  <c r="I523" i="1"/>
  <c r="I285" i="1"/>
  <c r="I297" i="1"/>
  <c r="I315" i="1"/>
  <c r="I339" i="1"/>
  <c r="I357" i="1"/>
  <c r="I381" i="1"/>
  <c r="I411" i="1"/>
  <c r="I447" i="1"/>
  <c r="I477" i="1"/>
  <c r="I507" i="1"/>
  <c r="I94" i="1"/>
  <c r="I86" i="1"/>
  <c r="I92" i="1"/>
  <c r="I98" i="1"/>
  <c r="I104" i="1"/>
  <c r="I110" i="1"/>
  <c r="I116" i="1"/>
  <c r="I122" i="1"/>
  <c r="I128" i="1"/>
  <c r="I134" i="1"/>
  <c r="I140" i="1"/>
  <c r="I146" i="1"/>
  <c r="I152" i="1"/>
  <c r="I158" i="1"/>
  <c r="I164" i="1"/>
  <c r="I170" i="1"/>
  <c r="I176" i="1"/>
  <c r="I182" i="1"/>
  <c r="I188" i="1"/>
  <c r="I194" i="1"/>
  <c r="I200" i="1"/>
  <c r="I206" i="1"/>
  <c r="I212" i="1"/>
  <c r="I218" i="1"/>
  <c r="I224" i="1"/>
  <c r="I230" i="1"/>
  <c r="I236" i="1"/>
  <c r="I242" i="1"/>
  <c r="I248" i="1"/>
  <c r="I254" i="1"/>
  <c r="I260" i="1"/>
  <c r="I266" i="1"/>
  <c r="I272" i="1"/>
  <c r="I278" i="1"/>
  <c r="I284" i="1"/>
  <c r="I290" i="1"/>
  <c r="I296" i="1"/>
  <c r="I302" i="1"/>
  <c r="I308" i="1"/>
  <c r="I314" i="1"/>
  <c r="I320" i="1"/>
  <c r="I326" i="1"/>
  <c r="I332" i="1"/>
  <c r="I338" i="1"/>
  <c r="I344" i="1"/>
  <c r="I350" i="1"/>
  <c r="I356" i="1"/>
  <c r="I362" i="1"/>
  <c r="I368" i="1"/>
  <c r="I374" i="1"/>
  <c r="I380" i="1"/>
  <c r="I386" i="1"/>
  <c r="I392" i="1"/>
  <c r="I398" i="1"/>
  <c r="I404" i="1"/>
  <c r="I410" i="1"/>
  <c r="I416" i="1"/>
  <c r="I422" i="1"/>
  <c r="I428" i="1"/>
  <c r="I434" i="1"/>
  <c r="I440" i="1"/>
  <c r="I446" i="1"/>
  <c r="I452" i="1"/>
  <c r="I458" i="1"/>
  <c r="I464" i="1"/>
  <c r="I470" i="1"/>
  <c r="I476" i="1"/>
  <c r="I482" i="1"/>
  <c r="I488" i="1"/>
  <c r="I494" i="1"/>
  <c r="I500" i="1"/>
  <c r="I506" i="1"/>
  <c r="I512" i="1"/>
  <c r="I518" i="1"/>
  <c r="I524" i="1"/>
  <c r="I279" i="1"/>
  <c r="I303" i="1"/>
  <c r="I321" i="1"/>
  <c r="I345" i="1"/>
  <c r="I369" i="1"/>
  <c r="I393" i="1"/>
  <c r="I423" i="1"/>
  <c r="I453" i="1"/>
  <c r="I483" i="1"/>
  <c r="I513" i="1"/>
  <c r="I100" i="1"/>
  <c r="I87" i="1"/>
  <c r="I93" i="1"/>
  <c r="I99" i="1"/>
  <c r="I105" i="1"/>
  <c r="I111" i="1"/>
  <c r="I117" i="1"/>
  <c r="I123" i="1"/>
  <c r="I129" i="1"/>
  <c r="I135" i="1"/>
  <c r="I141" i="1"/>
  <c r="I147" i="1"/>
  <c r="I153" i="1"/>
  <c r="I159" i="1"/>
  <c r="I165" i="1"/>
  <c r="I171" i="1"/>
  <c r="I177" i="1"/>
  <c r="I183" i="1"/>
  <c r="I189" i="1"/>
  <c r="I195" i="1"/>
  <c r="I201" i="1"/>
  <c r="I207" i="1"/>
  <c r="I213" i="1"/>
  <c r="I219" i="1"/>
  <c r="I225" i="1"/>
  <c r="I231" i="1"/>
  <c r="I237" i="1"/>
  <c r="I243" i="1"/>
  <c r="I249" i="1"/>
  <c r="I255" i="1"/>
  <c r="I261" i="1"/>
  <c r="I267" i="1"/>
  <c r="I273" i="1"/>
  <c r="I291" i="1"/>
  <c r="I309" i="1"/>
  <c r="I327" i="1"/>
  <c r="I351" i="1"/>
  <c r="I375" i="1"/>
  <c r="I399" i="1"/>
  <c r="I429" i="1"/>
  <c r="I459" i="1"/>
  <c r="I495" i="1"/>
  <c r="I88" i="1"/>
  <c r="I118" i="1"/>
  <c r="I154" i="1"/>
  <c r="I190" i="1"/>
  <c r="I226" i="1"/>
  <c r="I262" i="1"/>
  <c r="I298" i="1"/>
  <c r="I334" i="1"/>
  <c r="I370" i="1"/>
  <c r="I406" i="1"/>
  <c r="I442" i="1"/>
  <c r="I478" i="1"/>
  <c r="I514" i="1"/>
  <c r="I160" i="1"/>
  <c r="I232" i="1"/>
  <c r="I268" i="1"/>
  <c r="I340" i="1"/>
  <c r="I412" i="1"/>
  <c r="I484" i="1"/>
  <c r="I166" i="1"/>
  <c r="I274" i="1"/>
  <c r="I382" i="1"/>
  <c r="I454" i="1"/>
  <c r="I136" i="1"/>
  <c r="I244" i="1"/>
  <c r="I388" i="1"/>
  <c r="I496" i="1"/>
  <c r="I250" i="1"/>
  <c r="I358" i="1"/>
  <c r="I502" i="1"/>
  <c r="I124" i="1"/>
  <c r="I196" i="1"/>
  <c r="I304" i="1"/>
  <c r="I376" i="1"/>
  <c r="I448" i="1"/>
  <c r="I520" i="1"/>
  <c r="I238" i="1"/>
  <c r="I346" i="1"/>
  <c r="I490" i="1"/>
  <c r="I172" i="1"/>
  <c r="I280" i="1"/>
  <c r="I352" i="1"/>
  <c r="I460" i="1"/>
  <c r="I214" i="1"/>
  <c r="I322" i="1"/>
  <c r="I466" i="1"/>
  <c r="I130" i="1"/>
  <c r="I142" i="1"/>
  <c r="I394" i="1"/>
  <c r="I148" i="1"/>
  <c r="I184" i="1"/>
  <c r="I220" i="1"/>
  <c r="I256" i="1"/>
  <c r="I292" i="1"/>
  <c r="I328" i="1"/>
  <c r="I364" i="1"/>
  <c r="I400" i="1"/>
  <c r="I436" i="1"/>
  <c r="I472" i="1"/>
  <c r="I508" i="1"/>
  <c r="I202" i="1"/>
  <c r="I310" i="1"/>
  <c r="I418" i="1"/>
  <c r="I526" i="1"/>
  <c r="I208" i="1"/>
  <c r="I316" i="1"/>
  <c r="I424" i="1"/>
  <c r="I178" i="1"/>
  <c r="I286" i="1"/>
  <c r="I430" i="1"/>
  <c r="BJ8" i="5"/>
  <c r="F8" i="5" s="1"/>
  <c r="BJ7" i="5"/>
  <c r="F7" i="5" s="1"/>
  <c r="H12" i="4" l="1"/>
  <c r="I12" i="4"/>
  <c r="J12" i="4"/>
  <c r="K12" i="4" s="1"/>
  <c r="H13" i="4"/>
  <c r="I13" i="4"/>
  <c r="J13" i="4"/>
  <c r="K13" i="4" s="1"/>
  <c r="H14" i="4"/>
  <c r="I14" i="4"/>
  <c r="J14" i="4"/>
  <c r="K14" i="4" s="1"/>
  <c r="H15" i="4"/>
  <c r="I15" i="4"/>
  <c r="J15" i="4"/>
  <c r="K15" i="4" s="1"/>
  <c r="H16" i="4"/>
  <c r="I16" i="4"/>
  <c r="J16" i="4"/>
  <c r="K16" i="4" s="1"/>
  <c r="H17" i="4"/>
  <c r="I17" i="4"/>
  <c r="J17" i="4"/>
  <c r="K17" i="4" s="1"/>
  <c r="H18" i="4"/>
  <c r="I18" i="4"/>
  <c r="J18" i="4"/>
  <c r="K18" i="4" s="1"/>
  <c r="H19" i="4"/>
  <c r="I19" i="4"/>
  <c r="J19" i="4"/>
  <c r="K19" i="4" s="1"/>
  <c r="H20" i="4"/>
  <c r="I20" i="4"/>
  <c r="J20" i="4"/>
  <c r="K20" i="4" s="1"/>
  <c r="H21" i="4"/>
  <c r="I21" i="4"/>
  <c r="J21" i="4"/>
  <c r="K21" i="4" s="1"/>
  <c r="H22" i="4"/>
  <c r="I22" i="4"/>
  <c r="J22" i="4"/>
  <c r="K22" i="4" s="1"/>
  <c r="H23" i="4"/>
  <c r="J23" i="4"/>
  <c r="K23" i="4" s="1"/>
  <c r="H24" i="4"/>
  <c r="I24" i="4"/>
  <c r="J24" i="4"/>
  <c r="K24" i="4" s="1"/>
  <c r="H25" i="4"/>
  <c r="I25" i="4"/>
  <c r="J25" i="4"/>
  <c r="K25" i="4" s="1"/>
  <c r="H26" i="4"/>
  <c r="I26" i="4"/>
  <c r="J26" i="4"/>
  <c r="K26" i="4" s="1"/>
  <c r="H27" i="4"/>
  <c r="I27" i="4"/>
  <c r="J27" i="4"/>
  <c r="K27" i="4" s="1"/>
  <c r="H28" i="4"/>
  <c r="I28" i="4"/>
  <c r="J28" i="4"/>
  <c r="K28" i="4" s="1"/>
  <c r="H29" i="4"/>
  <c r="I29" i="4"/>
  <c r="J29" i="4"/>
  <c r="K29" i="4" s="1"/>
  <c r="H30" i="4"/>
  <c r="I30" i="4"/>
  <c r="J30" i="4"/>
  <c r="K30" i="4" s="1"/>
  <c r="H31" i="4"/>
  <c r="I31" i="4"/>
  <c r="J31" i="4"/>
  <c r="K31" i="4" s="1"/>
  <c r="H32" i="4"/>
  <c r="I32" i="4"/>
  <c r="J32" i="4"/>
  <c r="K32" i="4" s="1"/>
  <c r="H33" i="4"/>
  <c r="I33" i="4"/>
  <c r="J33" i="4"/>
  <c r="K33" i="4" s="1"/>
  <c r="H34" i="4"/>
  <c r="I34" i="4"/>
  <c r="J34" i="4"/>
  <c r="K34" i="4" s="1"/>
  <c r="H35" i="4"/>
  <c r="I35" i="4"/>
  <c r="J35" i="4"/>
  <c r="K35" i="4" s="1"/>
  <c r="H36" i="4"/>
  <c r="I36" i="4"/>
  <c r="J36" i="4"/>
  <c r="K36" i="4" s="1"/>
  <c r="H37" i="4"/>
  <c r="I37" i="4"/>
  <c r="J37" i="4"/>
  <c r="K37" i="4" s="1"/>
  <c r="H38" i="4"/>
  <c r="I38" i="4"/>
  <c r="J38" i="4"/>
  <c r="K38" i="4" s="1"/>
  <c r="H39" i="4"/>
  <c r="I39" i="4"/>
  <c r="J39" i="4"/>
  <c r="K39" i="4" s="1"/>
  <c r="H11" i="4"/>
  <c r="I11" i="4"/>
  <c r="J11" i="4"/>
  <c r="K11" i="4" s="1"/>
  <c r="H10" i="4" l="1"/>
  <c r="I10" i="4"/>
  <c r="J10" i="4"/>
  <c r="K10" i="4" s="1"/>
  <c r="H10" i="1" s="1"/>
  <c r="H4" i="1" l="1"/>
  <c r="H8" i="1"/>
  <c r="G10" i="1" s="1"/>
  <c r="H6" i="1"/>
</calcChain>
</file>

<file path=xl/comments1.xml><?xml version="1.0" encoding="utf-8"?>
<comments xmlns="http://schemas.openxmlformats.org/spreadsheetml/2006/main">
  <authors>
    <author>Quinn, Kevin</author>
  </authors>
  <commentList>
    <comment ref="C22" authorId="0" shapeId="0">
      <text>
        <r>
          <rPr>
            <sz val="9"/>
            <color indexed="81"/>
            <rFont val="Tahoma"/>
            <family val="2"/>
          </rPr>
          <t xml:space="preserve">Names can be printed on certificates in local languages if they are included in this section.
</t>
        </r>
      </text>
    </comment>
    <comment ref="I22" authorId="0" shapeId="0">
      <text>
        <r>
          <rPr>
            <sz val="9"/>
            <color indexed="81"/>
            <rFont val="Tahoma"/>
            <family val="2"/>
          </rPr>
          <t>Must select Yes for students to receive a certificate and course credit.</t>
        </r>
      </text>
    </comment>
    <comment ref="C53" authorId="0" shapeId="0">
      <text>
        <r>
          <rPr>
            <b/>
            <sz val="9"/>
            <color indexed="81"/>
            <rFont val="Tahoma"/>
            <family val="2"/>
          </rPr>
          <t>Maximum Enrollment:
Please note that most LIMRA courses have a maximum enrollment of 30 participants. Please confirm the course size prior to trainings and LIMRA if you have a course that exceeds the limited noted in your contract.</t>
        </r>
      </text>
    </comment>
  </commentList>
</comments>
</file>

<file path=xl/comments2.xml><?xml version="1.0" encoding="utf-8"?>
<comments xmlns="http://schemas.openxmlformats.org/spreadsheetml/2006/main">
  <authors>
    <author>Torpey, Heather</author>
  </authors>
  <commentList>
    <comment ref="F8" authorId="0" shapeId="0">
      <text>
        <r>
          <rPr>
            <b/>
            <sz val="9"/>
            <color indexed="81"/>
            <rFont val="Calibri"/>
            <family val="2"/>
            <scheme val="minor"/>
          </rPr>
          <t xml:space="preserve">Trainer Skills Evaluation is used to record the Trainer’s skills and behaviors during the session. </t>
        </r>
      </text>
    </comment>
    <comment ref="G8" authorId="0" shapeId="0">
      <text>
        <r>
          <rPr>
            <b/>
            <sz val="9"/>
            <color indexed="81"/>
            <rFont val="Calibri"/>
            <family val="2"/>
            <scheme val="minor"/>
          </rPr>
          <t xml:space="preserve">Subject Knowledge Evaluation is used to record the Trainer’s ability to manage and convey subject knowledge.  </t>
        </r>
        <r>
          <rPr>
            <sz val="9"/>
            <color indexed="81"/>
            <rFont val="Calibri"/>
            <family val="2"/>
            <scheme val="minor"/>
          </rPr>
          <t xml:space="preserve">
</t>
        </r>
      </text>
    </comment>
  </commentList>
</comments>
</file>

<file path=xl/sharedStrings.xml><?xml version="1.0" encoding="utf-8"?>
<sst xmlns="http://schemas.openxmlformats.org/spreadsheetml/2006/main" count="135" uniqueCount="124">
  <si>
    <t>Select Course/Form Name:</t>
  </si>
  <si>
    <t>Agency Management Training Course (AMTC)</t>
  </si>
  <si>
    <t>Course Name if Other:</t>
  </si>
  <si>
    <t>Month</t>
  </si>
  <si>
    <t>Day</t>
  </si>
  <si>
    <t>Year</t>
  </si>
  <si>
    <t>Ordering Company's Name:</t>
  </si>
  <si>
    <t>Course Start Date:</t>
  </si>
  <si>
    <t>Instructor's Name:</t>
  </si>
  <si>
    <t>Course End Date:</t>
  </si>
  <si>
    <t>Country:</t>
  </si>
  <si>
    <t>#</t>
  </si>
  <si>
    <t>Name EXACTLY as it will appear on certificate</t>
  </si>
  <si>
    <t>English Last Name
(Family Name)</t>
  </si>
  <si>
    <t>English First Name
(Given Name)</t>
  </si>
  <si>
    <t>Work/Company Email</t>
  </si>
  <si>
    <t>Company Name EXACTLY as it will appear on certificates</t>
  </si>
  <si>
    <t>Other Trainings or Custom Certificates</t>
  </si>
  <si>
    <t>*REQUIRED FIELD</t>
  </si>
  <si>
    <t>Regional Officers School (ROS)</t>
  </si>
  <si>
    <t>Profitable Management Workshop (PMW)</t>
  </si>
  <si>
    <t>PDS 303: Business Growth for the Financial Advisor</t>
  </si>
  <si>
    <t>PDS 302: Improving Your Effectiveness as a Financial Advisor</t>
  </si>
  <si>
    <t>PDS 301: Financial Advisor Skills Training</t>
  </si>
  <si>
    <t>PDS 203: Building Relationships for Professional Growth</t>
  </si>
  <si>
    <t>PDS 202: Managing Your Business as a Professional</t>
  </si>
  <si>
    <t>PDS 201: Creating Clients: Moving from Sales to Market Development</t>
  </si>
  <si>
    <t>PDS 103: How to Target and Penetrate Markets</t>
  </si>
  <si>
    <t>PDS 102: How to Manage Your Business as a Producer</t>
  </si>
  <si>
    <t>PDS 101: How to Sell in the New Financial Services Industry</t>
  </si>
  <si>
    <t>Pacesetter 2.0</t>
  </si>
  <si>
    <t>Pacesetter</t>
  </si>
  <si>
    <t>Management Skills Seminar (MSS)</t>
  </si>
  <si>
    <t>Management Skills Experimental Seminar (MSES)</t>
  </si>
  <si>
    <t>Managing Agency Profitability Seminar (MAPS)</t>
  </si>
  <si>
    <t>Street Address 2:</t>
  </si>
  <si>
    <t>Fast Track to Management</t>
  </si>
  <si>
    <t>Effective Management Skills (EMS)</t>
  </si>
  <si>
    <t>Curriculum Design and Instructional Skills Seminar (CDIS)</t>
  </si>
  <si>
    <t>Participant</t>
  </si>
  <si>
    <t>ATLAS Life Insurance Simulation</t>
  </si>
  <si>
    <t>Moderator</t>
  </si>
  <si>
    <t xml:space="preserve">Agency Enhancement Series (AES) </t>
  </si>
  <si>
    <t>H Column Roster Template</t>
  </si>
  <si>
    <t>G Column Roster Template</t>
  </si>
  <si>
    <t>List of Trainings</t>
  </si>
  <si>
    <t>Comments</t>
  </si>
  <si>
    <t>Certification Level</t>
  </si>
  <si>
    <t>Average  Score</t>
  </si>
  <si>
    <t>&lt;25</t>
  </si>
  <si>
    <t>Re-enroll for the next TTT</t>
  </si>
  <si>
    <t>Recertification level (RL)</t>
  </si>
  <si>
    <t>25 - 29.9</t>
  </si>
  <si>
    <t>Observe at least one class before able to Co-Conduct</t>
  </si>
  <si>
    <t>Probationary level (PL)</t>
  </si>
  <si>
    <t>30 - 34.9</t>
  </si>
  <si>
    <t>Competent to Co-Conduct first Class</t>
  </si>
  <si>
    <t>CL-B</t>
  </si>
  <si>
    <t>35 - 40</t>
  </si>
  <si>
    <t>Competent to conduct solo</t>
  </si>
  <si>
    <t>CL-A</t>
  </si>
  <si>
    <t>Competent level (CL)</t>
  </si>
  <si>
    <t>SCORE</t>
  </si>
  <si>
    <t>CERTIFICATION LEVEL</t>
  </si>
  <si>
    <t>Required</t>
  </si>
  <si>
    <t>Minimum of 75 Required</t>
  </si>
  <si>
    <t>For Reference Only</t>
  </si>
  <si>
    <t>Minimum of 18 Required</t>
  </si>
  <si>
    <t>Date</t>
  </si>
  <si>
    <t>(left management, transferred by company, poor attendance, etc.)</t>
  </si>
  <si>
    <t>Satisfied Course Requirements</t>
  </si>
  <si>
    <t>Summary Project Submitted</t>
  </si>
  <si>
    <t>PP Average
(Total Course)</t>
  </si>
  <si>
    <t>PP Average
(To Date)</t>
  </si>
  <si>
    <t>AP Average
(Total Course)</t>
  </si>
  <si>
    <t>AP Average
(To Date)</t>
  </si>
  <si>
    <t>Attendance</t>
  </si>
  <si>
    <t>Submitted Planning to Supervisor</t>
  </si>
  <si>
    <t>Planning</t>
  </si>
  <si>
    <t>Performance</t>
  </si>
  <si>
    <t>Training</t>
  </si>
  <si>
    <t>Selection</t>
  </si>
  <si>
    <t>Recruiting</t>
  </si>
  <si>
    <t>Class #</t>
  </si>
  <si>
    <t>Reason for Non-Completion</t>
  </si>
  <si>
    <t xml:space="preserve"> </t>
  </si>
  <si>
    <t>Number of Certificates to be Issued:</t>
  </si>
  <si>
    <t>Required Information Provided?</t>
  </si>
  <si>
    <t>Number of TTT Certificates to be Issued:</t>
  </si>
  <si>
    <t>Prepopulated based on roster submission</t>
  </si>
  <si>
    <t>INSTRUCTOR USE ONLY</t>
  </si>
  <si>
    <t xml:space="preserve">
Completed Requirements</t>
  </si>
  <si>
    <t>Roster Submission Form</t>
  </si>
  <si>
    <t>Certificate Shipping Information</t>
  </si>
  <si>
    <r>
      <rPr>
        <sz val="10"/>
        <color rgb="FFFF0000"/>
        <rFont val="Calibri"/>
        <family val="2"/>
        <scheme val="minor"/>
      </rPr>
      <t>*</t>
    </r>
    <r>
      <rPr>
        <sz val="10"/>
        <color theme="1"/>
        <rFont val="Calibri"/>
        <family val="2"/>
        <scheme val="minor"/>
      </rPr>
      <t>Your Name:</t>
    </r>
  </si>
  <si>
    <r>
      <rPr>
        <sz val="10"/>
        <color rgb="FFFF0000"/>
        <rFont val="Calibri"/>
        <family val="2"/>
        <scheme val="minor"/>
      </rPr>
      <t>*</t>
    </r>
    <r>
      <rPr>
        <sz val="10"/>
        <color theme="1"/>
        <rFont val="Calibri"/>
        <family val="2"/>
        <scheme val="minor"/>
      </rPr>
      <t>Full Company Name:</t>
    </r>
  </si>
  <si>
    <r>
      <rPr>
        <sz val="10"/>
        <color rgb="FFFF0000"/>
        <rFont val="Calibri"/>
        <family val="2"/>
        <scheme val="minor"/>
      </rPr>
      <t>*</t>
    </r>
    <r>
      <rPr>
        <sz val="10"/>
        <color theme="1"/>
        <rFont val="Calibri"/>
        <family val="2"/>
        <scheme val="minor"/>
      </rPr>
      <t>Street Address 1:</t>
    </r>
  </si>
  <si>
    <r>
      <rPr>
        <sz val="10"/>
        <color rgb="FFFF0000"/>
        <rFont val="Calibri"/>
        <family val="2"/>
        <scheme val="minor"/>
      </rPr>
      <t>*</t>
    </r>
    <r>
      <rPr>
        <sz val="10"/>
        <color theme="1"/>
        <rFont val="Calibri"/>
        <family val="2"/>
        <scheme val="minor"/>
      </rPr>
      <t>City/Town:</t>
    </r>
  </si>
  <si>
    <r>
      <rPr>
        <sz val="10"/>
        <color rgb="FFFF0000"/>
        <rFont val="Calibri"/>
        <family val="2"/>
        <scheme val="minor"/>
      </rPr>
      <t>*</t>
    </r>
    <r>
      <rPr>
        <sz val="10"/>
        <color theme="1"/>
        <rFont val="Calibri"/>
        <family val="2"/>
        <scheme val="minor"/>
      </rPr>
      <t>Province/State:</t>
    </r>
  </si>
  <si>
    <r>
      <rPr>
        <sz val="10"/>
        <color rgb="FFFF0000"/>
        <rFont val="Calibri"/>
        <family val="2"/>
        <scheme val="minor"/>
      </rPr>
      <t>*</t>
    </r>
    <r>
      <rPr>
        <sz val="10"/>
        <color theme="1"/>
        <rFont val="Calibri"/>
        <family val="2"/>
        <scheme val="minor"/>
      </rPr>
      <t>Country:</t>
    </r>
  </si>
  <si>
    <r>
      <rPr>
        <sz val="10"/>
        <color rgb="FFFF0000"/>
        <rFont val="Calibri"/>
        <family val="2"/>
        <scheme val="minor"/>
      </rPr>
      <t>*</t>
    </r>
    <r>
      <rPr>
        <sz val="10"/>
        <color theme="1"/>
        <rFont val="Calibri"/>
        <family val="2"/>
        <scheme val="minor"/>
      </rPr>
      <t>Zip Code (required):</t>
    </r>
  </si>
  <si>
    <r>
      <rPr>
        <sz val="10"/>
        <color rgb="FFFF0000"/>
        <rFont val="Calibri"/>
        <family val="2"/>
        <scheme val="minor"/>
      </rPr>
      <t>*</t>
    </r>
    <r>
      <rPr>
        <sz val="10"/>
        <color theme="1"/>
        <rFont val="Calibri"/>
        <family val="2"/>
        <scheme val="minor"/>
      </rPr>
      <t>Work Email:</t>
    </r>
  </si>
  <si>
    <r>
      <rPr>
        <sz val="10"/>
        <color rgb="FFFF0000"/>
        <rFont val="Calibri"/>
        <family val="2"/>
        <scheme val="minor"/>
      </rPr>
      <t>*</t>
    </r>
    <r>
      <rPr>
        <sz val="10"/>
        <color theme="1"/>
        <rFont val="Calibri"/>
        <family val="2"/>
        <scheme val="minor"/>
      </rPr>
      <t>Telephone:</t>
    </r>
  </si>
  <si>
    <r>
      <rPr>
        <b/>
        <sz val="10"/>
        <color rgb="FFFF0000"/>
        <rFont val="Calibri"/>
        <family val="2"/>
        <scheme val="minor"/>
      </rPr>
      <t>*</t>
    </r>
    <r>
      <rPr>
        <sz val="10"/>
        <color theme="1"/>
        <rFont val="Calibri"/>
        <family val="2"/>
        <scheme val="minor"/>
      </rPr>
      <t>Date Certificates are needed by:</t>
    </r>
  </si>
  <si>
    <t>Certified as a Trainer?</t>
  </si>
  <si>
    <t>Total 
Score</t>
  </si>
  <si>
    <t>Score 
(1-20)</t>
  </si>
  <si>
    <t>Email address</t>
  </si>
  <si>
    <r>
      <rPr>
        <b/>
        <sz val="12"/>
        <rFont val="Calibri"/>
        <family val="2"/>
        <scheme val="minor"/>
      </rPr>
      <t xml:space="preserve">Trainer Skills 
Evaluation </t>
    </r>
    <r>
      <rPr>
        <sz val="10"/>
        <rFont val="Calibri"/>
        <family val="2"/>
        <scheme val="minor"/>
      </rPr>
      <t xml:space="preserve">
</t>
    </r>
    <r>
      <rPr>
        <i/>
        <sz val="9"/>
        <color theme="2" tint="-0.499984740745262"/>
        <rFont val="Calibri"/>
        <family val="2"/>
        <scheme val="minor"/>
      </rPr>
      <t>(Minimum of 15 
Required to pass)</t>
    </r>
  </si>
  <si>
    <r>
      <rPr>
        <b/>
        <sz val="12"/>
        <rFont val="Calibri"/>
        <family val="2"/>
        <scheme val="minor"/>
      </rPr>
      <t>Subject Knowledge Evaluation</t>
    </r>
    <r>
      <rPr>
        <sz val="10"/>
        <rFont val="Calibri"/>
        <family val="2"/>
        <scheme val="minor"/>
      </rPr>
      <t xml:space="preserve">
</t>
    </r>
    <r>
      <rPr>
        <i/>
        <sz val="9"/>
        <color theme="2" tint="-0.499984740745262"/>
        <rFont val="Calibri"/>
        <family val="2"/>
        <scheme val="minor"/>
      </rPr>
      <t>(Minimum of 15 
Required to pass)</t>
    </r>
  </si>
  <si>
    <r>
      <rPr>
        <b/>
        <sz val="12"/>
        <rFont val="Calibri"/>
        <family val="2"/>
        <scheme val="minor"/>
      </rPr>
      <t xml:space="preserve"> Trainer Scores</t>
    </r>
    <r>
      <rPr>
        <sz val="9"/>
        <color theme="2" tint="-0.499984740745262"/>
        <rFont val="Calibri"/>
        <family val="2"/>
        <scheme val="minor"/>
      </rPr>
      <t xml:space="preserve"> 
</t>
    </r>
    <r>
      <rPr>
        <b/>
        <i/>
        <sz val="9"/>
        <color theme="2" tint="-0.499984740745262"/>
        <rFont val="Calibri"/>
        <family val="2"/>
        <scheme val="minor"/>
      </rPr>
      <t>Auto Generated</t>
    </r>
  </si>
  <si>
    <r>
      <t xml:space="preserve">To be certified as a trainer a score of 15 out of 20 needs to be achieved for both the Trainer Skills Evaluation and the Subject Knowledge Evaluation. 
</t>
    </r>
    <r>
      <rPr>
        <i/>
        <sz val="9"/>
        <color theme="1"/>
        <rFont val="Calibri"/>
        <family val="2"/>
        <scheme val="minor"/>
      </rPr>
      <t xml:space="preserve">Scores in </t>
    </r>
    <r>
      <rPr>
        <i/>
        <sz val="9"/>
        <color rgb="FFFF0000"/>
        <rFont val="Calibri"/>
        <family val="2"/>
        <scheme val="minor"/>
      </rPr>
      <t>red</t>
    </r>
    <r>
      <rPr>
        <i/>
        <sz val="9"/>
        <color theme="1"/>
        <rFont val="Calibri"/>
        <family val="2"/>
        <scheme val="minor"/>
      </rPr>
      <t xml:space="preserve"> do not qualify for the status of certified instructor </t>
    </r>
  </si>
  <si>
    <r>
      <t xml:space="preserve"> </t>
    </r>
    <r>
      <rPr>
        <b/>
        <sz val="12"/>
        <rFont val="Calibri"/>
        <family val="2"/>
        <scheme val="minor"/>
      </rPr>
      <t>Trainer Information</t>
    </r>
    <r>
      <rPr>
        <b/>
        <i/>
        <sz val="10"/>
        <rFont val="Calibri"/>
        <family val="2"/>
        <scheme val="minor"/>
      </rPr>
      <t xml:space="preserve">
</t>
    </r>
    <r>
      <rPr>
        <b/>
        <i/>
        <sz val="9"/>
        <color theme="2" tint="-0.499984740745262"/>
        <rFont val="Calibri"/>
        <family val="2"/>
        <scheme val="minor"/>
      </rPr>
      <t>Auto Generated from Student Roster</t>
    </r>
    <r>
      <rPr>
        <b/>
        <i/>
        <sz val="8"/>
        <color theme="2" tint="-0.499984740745262"/>
        <rFont val="Calibri"/>
        <family val="2"/>
        <scheme val="minor"/>
      </rPr>
      <t xml:space="preserve">
</t>
    </r>
    <r>
      <rPr>
        <i/>
        <sz val="8"/>
        <color theme="2" tint="-0.499984740745262"/>
        <rFont val="Calibri"/>
        <family val="2"/>
        <scheme val="minor"/>
      </rPr>
      <t>If a trainer does not appear, check they are listed as a trainer on the Roster Tab.</t>
    </r>
  </si>
  <si>
    <t xml:space="preserve">  AMTC Grade Book</t>
  </si>
  <si>
    <r>
      <rPr>
        <b/>
        <sz val="12"/>
        <color theme="1"/>
        <rFont val="Calibri"/>
        <family val="2"/>
        <scheme val="minor"/>
      </rPr>
      <t>Attendance</t>
    </r>
    <r>
      <rPr>
        <sz val="11"/>
        <color theme="1"/>
        <rFont val="Calibri"/>
        <family val="2"/>
        <scheme val="minor"/>
      </rPr>
      <t xml:space="preserve">
</t>
    </r>
    <r>
      <rPr>
        <b/>
        <i/>
        <sz val="9"/>
        <color theme="2" tint="-0.499984740745262"/>
        <rFont val="Calibri"/>
        <family val="2"/>
        <scheme val="minor"/>
      </rPr>
      <t>(Mark X for Present or A for Absent)</t>
    </r>
    <r>
      <rPr>
        <i/>
        <sz val="8"/>
        <color theme="2" tint="-0.499984740745262"/>
        <rFont val="Calibri"/>
        <family val="2"/>
        <scheme val="minor"/>
      </rPr>
      <t xml:space="preserve">
</t>
    </r>
    <r>
      <rPr>
        <sz val="9"/>
        <color theme="2" tint="-0.499984740745262"/>
        <rFont val="Calibri"/>
        <family val="2"/>
        <scheme val="minor"/>
      </rPr>
      <t>Course Completion Requires Attendance of 18 of the 23 Class Session.</t>
    </r>
  </si>
  <si>
    <r>
      <t xml:space="preserve"> </t>
    </r>
    <r>
      <rPr>
        <b/>
        <sz val="12"/>
        <rFont val="Calibri"/>
        <family val="2"/>
        <scheme val="minor"/>
      </rPr>
      <t>Trainer Information</t>
    </r>
    <r>
      <rPr>
        <b/>
        <i/>
        <sz val="10"/>
        <rFont val="Calibri"/>
        <family val="2"/>
        <scheme val="minor"/>
      </rPr>
      <t xml:space="preserve">
</t>
    </r>
    <r>
      <rPr>
        <b/>
        <i/>
        <sz val="9"/>
        <color theme="2" tint="-0.499984740745262"/>
        <rFont val="Calibri"/>
        <family val="2"/>
        <scheme val="minor"/>
      </rPr>
      <t>Auto Generated from Student Roster</t>
    </r>
    <r>
      <rPr>
        <b/>
        <i/>
        <sz val="8"/>
        <color theme="2" tint="-0.499984740745262"/>
        <rFont val="Calibri"/>
        <family val="2"/>
        <scheme val="minor"/>
      </rPr>
      <t xml:space="preserve">
</t>
    </r>
    <r>
      <rPr>
        <i/>
        <sz val="9"/>
        <color theme="2" tint="-0.499984740745262"/>
        <rFont val="Calibri"/>
        <family val="2"/>
        <scheme val="minor"/>
      </rPr>
      <t>If a trainer does not appear, check they are listed as a trainer on the Roster Tab.</t>
    </r>
  </si>
  <si>
    <r>
      <t xml:space="preserve">Action Projects
</t>
    </r>
    <r>
      <rPr>
        <sz val="9"/>
        <color theme="2" tint="-0.499984740745262"/>
        <rFont val="Calibri"/>
        <family val="2"/>
        <scheme val="minor"/>
      </rPr>
      <t>Course Completion Requires an average grade of 75% on the Action Projects.</t>
    </r>
  </si>
  <si>
    <r>
      <t xml:space="preserve">Planning  Projects
</t>
    </r>
    <r>
      <rPr>
        <sz val="9"/>
        <color theme="2" tint="-0.499984740745262"/>
        <rFont val="Calibri"/>
        <family val="2"/>
        <scheme val="minor"/>
      </rPr>
      <t>Course Completion Requires an average grade of 75% on the Planning Projects; and submission of the Summary Planning Project to Direct Supervisor</t>
    </r>
  </si>
  <si>
    <t>Overall Summary</t>
  </si>
  <si>
    <t>Train the Trainer (TTT) Grade Book</t>
  </si>
  <si>
    <t>TTT (Train the Trainer):</t>
  </si>
  <si>
    <t>Trainer</t>
  </si>
  <si>
    <r>
      <rPr>
        <b/>
        <i/>
        <sz val="9"/>
        <color theme="1"/>
        <rFont val="Calibri"/>
        <family val="2"/>
        <scheme val="minor"/>
      </rPr>
      <t xml:space="preserve">Please note: </t>
    </r>
    <r>
      <rPr>
        <i/>
        <sz val="9"/>
        <color theme="1"/>
        <rFont val="Calibri"/>
        <family val="2"/>
        <scheme val="minor"/>
      </rPr>
      <t xml:space="preserve">
             - Certificate production and shipping may take up to 6-8 weeks for delivery.
             - There is a nominal fee for certificates that requires replacement due to loss or an error 
               in the completion of the roster. This fee will be waived if it is due to an error by LIMRA.
            - Rosters must be submitted within 30 days of the completion of the training. 
            - Certificates will be processed and shipped once payments have been received.</t>
    </r>
  </si>
  <si>
    <t>Please note that most LIMRA courses have a maximum enrollment of 30 participants. Please confirm the course size prior to trainings and LIMRA if you have a course that exceeds the limited noted in your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</si>
</sst>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Calibri"/>
      <family val="2"/>
      <scheme val="minor"/>
    </font>
    <font>
      <b/>
      <sz val="11"/>
      <color theme="1"/>
      <name val="Calibri"/>
      <family val="2"/>
      <scheme val="minor"/>
    </font>
    <font>
      <sz val="9"/>
      <color theme="1"/>
      <name val="Calibri"/>
      <family val="2"/>
      <scheme val="minor"/>
    </font>
    <font>
      <u/>
      <sz val="11"/>
      <color theme="10"/>
      <name val="Calibri"/>
      <family val="2"/>
      <scheme val="minor"/>
    </font>
    <font>
      <i/>
      <sz val="9"/>
      <color rgb="FFFF0000"/>
      <name val="Calibri"/>
      <family val="2"/>
      <scheme val="minor"/>
    </font>
    <font>
      <i/>
      <sz val="9"/>
      <color theme="1"/>
      <name val="Calibri"/>
      <family val="2"/>
      <scheme val="minor"/>
    </font>
    <font>
      <b/>
      <sz val="20"/>
      <color rgb="FF0070C0"/>
      <name val="Calibri"/>
      <family val="2"/>
      <scheme val="minor"/>
    </font>
    <font>
      <sz val="10"/>
      <color theme="1"/>
      <name val="Calibri"/>
      <family val="2"/>
      <scheme val="minor"/>
    </font>
    <font>
      <sz val="10"/>
      <color theme="1"/>
      <name val="Arial"/>
      <family val="2"/>
    </font>
    <font>
      <sz val="12"/>
      <color theme="1"/>
      <name val="Calibri"/>
      <family val="2"/>
      <scheme val="minor"/>
    </font>
    <font>
      <b/>
      <i/>
      <sz val="10"/>
      <color theme="1"/>
      <name val="Calibri"/>
      <family val="2"/>
      <scheme val="minor"/>
    </font>
    <font>
      <b/>
      <sz val="12"/>
      <color theme="1"/>
      <name val="Calibri"/>
      <family val="2"/>
      <scheme val="minor"/>
    </font>
    <font>
      <sz val="10"/>
      <name val="Calibri"/>
      <family val="2"/>
      <scheme val="minor"/>
    </font>
    <font>
      <b/>
      <sz val="14"/>
      <color rgb="FFFFFFFF"/>
      <name val="Arial Narrow"/>
      <family val="2"/>
    </font>
    <font>
      <b/>
      <sz val="9"/>
      <color theme="1"/>
      <name val="Calibri"/>
      <family val="2"/>
      <scheme val="minor"/>
    </font>
    <font>
      <b/>
      <sz val="12"/>
      <name val="Calibri"/>
      <family val="2"/>
      <scheme val="minor"/>
    </font>
    <font>
      <sz val="10"/>
      <color theme="2"/>
      <name val="Calibri"/>
      <family val="2"/>
      <scheme val="minor"/>
    </font>
    <font>
      <i/>
      <sz val="8"/>
      <color theme="2" tint="-0.499984740745262"/>
      <name val="Calibri"/>
      <family val="2"/>
      <scheme val="minor"/>
    </font>
    <font>
      <sz val="26"/>
      <color theme="1"/>
      <name val="Calibri Light"/>
      <family val="2"/>
      <scheme val="major"/>
    </font>
    <font>
      <sz val="9"/>
      <color theme="2"/>
      <name val="Calibri"/>
      <family val="2"/>
      <scheme val="minor"/>
    </font>
    <font>
      <sz val="10"/>
      <color rgb="FFFF0000"/>
      <name val="Calibri"/>
      <family val="2"/>
      <scheme val="minor"/>
    </font>
    <font>
      <b/>
      <sz val="10"/>
      <color rgb="FFFF0000"/>
      <name val="Calibri"/>
      <family val="2"/>
      <scheme val="minor"/>
    </font>
    <font>
      <i/>
      <sz val="8"/>
      <color theme="1"/>
      <name val="Calibri"/>
      <family val="2"/>
      <scheme val="minor"/>
    </font>
    <font>
      <i/>
      <sz val="9"/>
      <color theme="2" tint="-0.499984740745262"/>
      <name val="Calibri"/>
      <family val="2"/>
      <scheme val="minor"/>
    </font>
    <font>
      <u/>
      <sz val="9"/>
      <color theme="10"/>
      <name val="Calibri"/>
      <family val="2"/>
      <scheme val="minor"/>
    </font>
    <font>
      <b/>
      <sz val="9"/>
      <color indexed="81"/>
      <name val="Calibri"/>
      <family val="2"/>
      <scheme val="minor"/>
    </font>
    <font>
      <sz val="9"/>
      <color indexed="81"/>
      <name val="Calibri"/>
      <family val="2"/>
      <scheme val="minor"/>
    </font>
    <font>
      <b/>
      <i/>
      <sz val="10"/>
      <name val="Calibri"/>
      <family val="2"/>
      <scheme val="minor"/>
    </font>
    <font>
      <sz val="9"/>
      <color rgb="FFFF0000"/>
      <name val="Calibri"/>
      <family val="2"/>
      <scheme val="minor"/>
    </font>
    <font>
      <b/>
      <i/>
      <sz val="9"/>
      <color theme="2" tint="-0.499984740745262"/>
      <name val="Calibri"/>
      <family val="2"/>
      <scheme val="minor"/>
    </font>
    <font>
      <sz val="9"/>
      <color theme="2" tint="-0.499984740745262"/>
      <name val="Calibri"/>
      <family val="2"/>
      <scheme val="minor"/>
    </font>
    <font>
      <b/>
      <i/>
      <sz val="8"/>
      <color theme="2" tint="-0.499984740745262"/>
      <name val="Calibri"/>
      <family val="2"/>
      <scheme val="minor"/>
    </font>
    <font>
      <sz val="9"/>
      <name val="Calibri"/>
      <family val="2"/>
      <scheme val="minor"/>
    </font>
    <font>
      <sz val="8"/>
      <name val="Calibri"/>
      <family val="2"/>
      <scheme val="minor"/>
    </font>
    <font>
      <sz val="11"/>
      <color theme="0" tint="-0.14999847407452621"/>
      <name val="Calibri"/>
      <family val="2"/>
      <scheme val="minor"/>
    </font>
    <font>
      <b/>
      <sz val="9"/>
      <color theme="0" tint="-0.14999847407452621"/>
      <name val="Calibri"/>
      <family val="2"/>
      <scheme val="minor"/>
    </font>
    <font>
      <b/>
      <sz val="11"/>
      <color theme="0" tint="-0.14999847407452621"/>
      <name val="Calibri"/>
      <family val="2"/>
      <scheme val="minor"/>
    </font>
    <font>
      <sz val="8"/>
      <color theme="1"/>
      <name val="Calibri"/>
      <family val="2"/>
      <scheme val="minor"/>
    </font>
    <font>
      <b/>
      <sz val="14"/>
      <color rgb="FFFF0000"/>
      <name val="Calibri"/>
      <family val="2"/>
      <scheme val="minor"/>
    </font>
    <font>
      <sz val="8"/>
      <color rgb="FFFF0000"/>
      <name val="Calibri Light"/>
      <family val="2"/>
      <scheme val="major"/>
    </font>
    <font>
      <sz val="9"/>
      <color indexed="81"/>
      <name val="Tahoma"/>
      <family val="2"/>
    </font>
    <font>
      <b/>
      <i/>
      <sz val="9"/>
      <color theme="1"/>
      <name val="Calibri"/>
      <family val="2"/>
      <scheme val="minor"/>
    </font>
    <font>
      <b/>
      <sz val="9"/>
      <color indexed="81"/>
      <name val="Tahoma"/>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bgColor indexed="64"/>
      </patternFill>
    </fill>
    <fill>
      <patternFill patternType="solid">
        <fgColor rgb="FF339966"/>
        <bgColor indexed="64"/>
      </patternFill>
    </fill>
    <fill>
      <patternFill patternType="solid">
        <fgColor theme="0" tint="-0.249977111117893"/>
        <bgColor indexed="64"/>
      </patternFill>
    </fill>
    <fill>
      <patternFill patternType="solid">
        <fgColor rgb="FFFFF7E1"/>
        <bgColor indexed="64"/>
      </patternFill>
    </fill>
    <fill>
      <patternFill patternType="solid">
        <fgColor rgb="FFE2E2E2"/>
        <bgColor indexed="64"/>
      </patternFill>
    </fill>
    <fill>
      <patternFill patternType="solid">
        <fgColor theme="5" tint="0.39997558519241921"/>
        <bgColor indexed="64"/>
      </patternFill>
    </fill>
    <fill>
      <patternFill patternType="solid">
        <fgColor theme="9" tint="0.39997558519241921"/>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273">
    <xf numFmtId="0" fontId="0" fillId="0" borderId="0" xfId="0"/>
    <xf numFmtId="0" fontId="0" fillId="0" borderId="0" xfId="0" applyFont="1"/>
    <xf numFmtId="0" fontId="0" fillId="0" borderId="6" xfId="0" applyFont="1" applyFill="1" applyBorder="1"/>
    <xf numFmtId="0" fontId="0" fillId="2" borderId="0" xfId="0" applyFill="1"/>
    <xf numFmtId="0" fontId="0" fillId="0" borderId="6" xfId="0" applyFont="1" applyBorder="1"/>
    <xf numFmtId="0" fontId="0" fillId="3" borderId="4" xfId="0" applyFont="1" applyFill="1" applyBorder="1" applyProtection="1">
      <protection locked="0"/>
    </xf>
    <xf numFmtId="49" fontId="0" fillId="3" borderId="4" xfId="0" applyNumberFormat="1" applyFont="1" applyFill="1" applyBorder="1" applyProtection="1">
      <protection locked="0"/>
    </xf>
    <xf numFmtId="0" fontId="1" fillId="0" borderId="6" xfId="0" applyFont="1" applyBorder="1"/>
    <xf numFmtId="0" fontId="0" fillId="2" borderId="0" xfId="0" applyFill="1" applyProtection="1"/>
    <xf numFmtId="0" fontId="7" fillId="0" borderId="0" xfId="0" applyFont="1"/>
    <xf numFmtId="0" fontId="7" fillId="0" borderId="0" xfId="0" applyFont="1" applyAlignment="1">
      <alignment horizontal="left" vertical="top" wrapText="1"/>
    </xf>
    <xf numFmtId="0" fontId="7" fillId="0" borderId="0" xfId="0" applyFont="1" applyAlignment="1">
      <alignment horizontal="center" vertical="center"/>
    </xf>
    <xf numFmtId="0" fontId="8" fillId="0" borderId="0" xfId="0" applyFont="1"/>
    <xf numFmtId="0" fontId="8" fillId="5" borderId="0" xfId="0" applyFont="1" applyFill="1"/>
    <xf numFmtId="0" fontId="0" fillId="0" borderId="0" xfId="0" applyFont="1" applyProtection="1"/>
    <xf numFmtId="0" fontId="0" fillId="0" borderId="0" xfId="0" applyFont="1" applyFill="1" applyProtection="1"/>
    <xf numFmtId="0" fontId="1" fillId="0" borderId="0" xfId="0" applyFont="1" applyProtection="1"/>
    <xf numFmtId="0" fontId="1" fillId="0" borderId="0" xfId="0" applyFont="1" applyFill="1" applyProtection="1"/>
    <xf numFmtId="0" fontId="0" fillId="0" borderId="0" xfId="0" applyProtection="1"/>
    <xf numFmtId="0" fontId="0" fillId="0" borderId="0" xfId="0" applyFill="1" applyProtection="1"/>
    <xf numFmtId="0" fontId="13" fillId="0" borderId="0" xfId="0" applyFont="1" applyFill="1" applyBorder="1" applyAlignment="1" applyProtection="1">
      <alignment vertical="center"/>
    </xf>
    <xf numFmtId="0" fontId="7" fillId="8" borderId="4" xfId="0" applyFont="1" applyFill="1" applyBorder="1"/>
    <xf numFmtId="0" fontId="7" fillId="2" borderId="0" xfId="0" applyFont="1" applyFill="1" applyBorder="1" applyAlignment="1">
      <alignment horizontal="left"/>
    </xf>
    <xf numFmtId="0" fontId="2" fillId="2" borderId="0" xfId="0" applyFont="1" applyFill="1" applyBorder="1" applyAlignment="1">
      <alignment horizontal="left"/>
    </xf>
    <xf numFmtId="0" fontId="0" fillId="2" borderId="18" xfId="0" applyFill="1" applyBorder="1"/>
    <xf numFmtId="0" fontId="0" fillId="2" borderId="17" xfId="0" applyFill="1" applyBorder="1"/>
    <xf numFmtId="0" fontId="0" fillId="2" borderId="3" xfId="0" applyFill="1" applyBorder="1"/>
    <xf numFmtId="0" fontId="0" fillId="2" borderId="0" xfId="0" applyFill="1" applyBorder="1"/>
    <xf numFmtId="0" fontId="0" fillId="2" borderId="11" xfId="0" applyFill="1" applyBorder="1"/>
    <xf numFmtId="0" fontId="7" fillId="2" borderId="0" xfId="0" applyFont="1" applyFill="1" applyBorder="1" applyAlignment="1">
      <alignment horizontal="right"/>
    </xf>
    <xf numFmtId="0" fontId="7" fillId="2" borderId="0" xfId="0" applyFont="1" applyFill="1" applyBorder="1" applyAlignment="1"/>
    <xf numFmtId="0" fontId="7" fillId="2" borderId="0" xfId="0" applyFont="1" applyFill="1" applyBorder="1"/>
    <xf numFmtId="0" fontId="7" fillId="2" borderId="0" xfId="0" applyFont="1" applyFill="1" applyBorder="1" applyAlignment="1">
      <alignment horizontal="center"/>
    </xf>
    <xf numFmtId="0" fontId="2" fillId="2" borderId="0" xfId="0" applyFont="1" applyFill="1" applyBorder="1" applyAlignment="1">
      <alignment horizontal="center"/>
    </xf>
    <xf numFmtId="0" fontId="0" fillId="2" borderId="5" xfId="0" applyFill="1" applyBorder="1"/>
    <xf numFmtId="0" fontId="18" fillId="2" borderId="0" xfId="0" applyFont="1" applyFill="1" applyBorder="1" applyAlignment="1">
      <alignment vertical="top"/>
    </xf>
    <xf numFmtId="0" fontId="2" fillId="3" borderId="0" xfId="0" applyFont="1" applyFill="1" applyBorder="1" applyProtection="1">
      <protection locked="0"/>
    </xf>
    <xf numFmtId="0" fontId="0" fillId="2" borderId="19" xfId="0" applyFill="1" applyBorder="1" applyAlignment="1">
      <alignment horizontal="center"/>
    </xf>
    <xf numFmtId="0" fontId="0" fillId="2" borderId="3" xfId="0" applyFill="1" applyBorder="1" applyAlignment="1">
      <alignment horizontal="center"/>
    </xf>
    <xf numFmtId="0" fontId="0" fillId="9" borderId="19" xfId="0" applyFill="1" applyBorder="1" applyAlignment="1">
      <alignment horizontal="center"/>
    </xf>
    <xf numFmtId="0" fontId="0" fillId="9" borderId="18" xfId="0" applyFill="1" applyBorder="1"/>
    <xf numFmtId="0" fontId="2" fillId="9" borderId="14" xfId="0" applyFont="1" applyFill="1" applyBorder="1" applyAlignment="1">
      <alignment horizontal="left" wrapText="1"/>
    </xf>
    <xf numFmtId="0" fontId="0" fillId="0" borderId="19" xfId="0" applyBorder="1"/>
    <xf numFmtId="0" fontId="0" fillId="0" borderId="18" xfId="0" applyBorder="1"/>
    <xf numFmtId="0" fontId="0" fillId="2" borderId="0" xfId="0" applyFill="1" applyBorder="1" applyProtection="1"/>
    <xf numFmtId="0" fontId="0" fillId="2" borderId="0" xfId="0" applyFont="1" applyFill="1" applyBorder="1" applyProtection="1"/>
    <xf numFmtId="0" fontId="0" fillId="2" borderId="0" xfId="0" applyFont="1" applyFill="1" applyBorder="1" applyAlignment="1" applyProtection="1">
      <alignment horizontal="right" vertical="center"/>
    </xf>
    <xf numFmtId="0" fontId="16" fillId="2" borderId="0" xfId="0" applyFont="1" applyFill="1" applyBorder="1" applyAlignment="1">
      <alignment horizontal="center"/>
    </xf>
    <xf numFmtId="0" fontId="19" fillId="2" borderId="0" xfId="0" applyFont="1" applyFill="1" applyBorder="1" applyAlignment="1">
      <alignment horizontal="left"/>
    </xf>
    <xf numFmtId="0" fontId="19" fillId="2" borderId="0" xfId="0" applyFont="1" applyFill="1" applyBorder="1" applyAlignment="1">
      <alignment horizontal="center"/>
    </xf>
    <xf numFmtId="0" fontId="2" fillId="10" borderId="9" xfId="0" applyFont="1" applyFill="1" applyBorder="1" applyAlignment="1">
      <alignment horizontal="left" wrapText="1"/>
    </xf>
    <xf numFmtId="0" fontId="22" fillId="10" borderId="16" xfId="0" applyFont="1" applyFill="1" applyBorder="1" applyAlignment="1">
      <alignment horizontal="center" wrapText="1"/>
    </xf>
    <xf numFmtId="0" fontId="0" fillId="7" borderId="0" xfId="0" applyFill="1" applyAlignment="1">
      <alignment horizontal="center"/>
    </xf>
    <xf numFmtId="0" fontId="0" fillId="7" borderId="0" xfId="0" applyFill="1"/>
    <xf numFmtId="0" fontId="2" fillId="7" borderId="0" xfId="0" applyFont="1" applyFill="1" applyBorder="1" applyProtection="1">
      <protection locked="0"/>
    </xf>
    <xf numFmtId="0" fontId="2" fillId="6" borderId="10" xfId="0" applyFont="1" applyFill="1" applyBorder="1" applyProtection="1">
      <protection locked="0"/>
    </xf>
    <xf numFmtId="0" fontId="2" fillId="6" borderId="9" xfId="0" applyFont="1" applyFill="1" applyBorder="1" applyProtection="1">
      <protection locked="0"/>
    </xf>
    <xf numFmtId="0" fontId="0" fillId="2" borderId="0" xfId="0" applyFont="1" applyFill="1"/>
    <xf numFmtId="0" fontId="0" fillId="2" borderId="11" xfId="0" applyFill="1" applyBorder="1" applyProtection="1"/>
    <xf numFmtId="0" fontId="18" fillId="2" borderId="11" xfId="0" applyFont="1" applyFill="1" applyBorder="1" applyAlignment="1">
      <alignment vertical="top"/>
    </xf>
    <xf numFmtId="0" fontId="0" fillId="2" borderId="11" xfId="0" applyFont="1" applyFill="1" applyBorder="1" applyProtection="1"/>
    <xf numFmtId="0" fontId="7" fillId="2" borderId="0" xfId="0" applyFont="1" applyFill="1" applyBorder="1" applyAlignment="1" applyProtection="1">
      <alignment horizontal="right" vertical="center"/>
    </xf>
    <xf numFmtId="0" fontId="0" fillId="2" borderId="11" xfId="0" applyFont="1" applyFill="1" applyBorder="1" applyProtection="1">
      <protection locked="0"/>
    </xf>
    <xf numFmtId="0" fontId="7" fillId="2" borderId="0" xfId="0" applyFont="1" applyFill="1" applyBorder="1" applyAlignment="1" applyProtection="1">
      <alignment vertical="center"/>
    </xf>
    <xf numFmtId="49" fontId="0" fillId="2" borderId="11" xfId="0" applyNumberFormat="1" applyFont="1" applyFill="1" applyBorder="1" applyProtection="1">
      <protection locked="0"/>
    </xf>
    <xf numFmtId="0" fontId="5" fillId="2" borderId="11" xfId="0" applyFont="1" applyFill="1" applyBorder="1" applyAlignment="1" applyProtection="1">
      <alignment horizontal="center" vertical="top"/>
    </xf>
    <xf numFmtId="0" fontId="0" fillId="2" borderId="14" xfId="0" applyFont="1" applyFill="1" applyBorder="1" applyProtection="1"/>
    <xf numFmtId="0" fontId="4" fillId="2" borderId="13" xfId="0" applyFont="1" applyFill="1" applyBorder="1" applyAlignment="1">
      <alignment horizontal="center" vertical="top"/>
    </xf>
    <xf numFmtId="0" fontId="0" fillId="7" borderId="0" xfId="0" applyFill="1" applyBorder="1"/>
    <xf numFmtId="0" fontId="0" fillId="7" borderId="0" xfId="0" applyFill="1" applyBorder="1" applyProtection="1"/>
    <xf numFmtId="0" fontId="6" fillId="7" borderId="0" xfId="0" applyFont="1" applyFill="1" applyBorder="1" applyAlignment="1" applyProtection="1">
      <alignment horizontal="left"/>
    </xf>
    <xf numFmtId="0" fontId="0" fillId="7" borderId="0" xfId="0" applyFont="1" applyFill="1" applyBorder="1" applyProtection="1"/>
    <xf numFmtId="0" fontId="0" fillId="7" borderId="0" xfId="0" applyFont="1" applyFill="1" applyBorder="1" applyProtection="1">
      <protection locked="0"/>
    </xf>
    <xf numFmtId="49" fontId="0" fillId="7" borderId="0" xfId="0" applyNumberFormat="1" applyFont="1" applyFill="1" applyBorder="1" applyProtection="1">
      <protection locked="0"/>
    </xf>
    <xf numFmtId="0" fontId="5" fillId="7" borderId="0" xfId="0" applyFont="1" applyFill="1" applyBorder="1" applyAlignment="1" applyProtection="1">
      <alignment horizontal="center" vertical="top"/>
    </xf>
    <xf numFmtId="0" fontId="4" fillId="7" borderId="0" xfId="0" applyFont="1" applyFill="1" applyBorder="1" applyAlignment="1">
      <alignment horizontal="center" vertical="top"/>
    </xf>
    <xf numFmtId="0" fontId="0" fillId="7" borderId="0" xfId="0" applyFont="1" applyFill="1" applyBorder="1"/>
    <xf numFmtId="0" fontId="0" fillId="7" borderId="0" xfId="0" applyFont="1" applyFill="1" applyProtection="1"/>
    <xf numFmtId="0" fontId="0" fillId="7" borderId="0" xfId="0" applyFont="1" applyFill="1" applyBorder="1" applyAlignment="1" applyProtection="1">
      <alignment horizontal="center"/>
    </xf>
    <xf numFmtId="0" fontId="0" fillId="7" borderId="0" xfId="0" applyFont="1" applyFill="1" applyBorder="1" applyAlignment="1" applyProtection="1">
      <alignment horizontal="center" vertical="center"/>
    </xf>
    <xf numFmtId="0" fontId="8" fillId="7" borderId="0" xfId="0" applyFont="1" applyFill="1"/>
    <xf numFmtId="0" fontId="0" fillId="7" borderId="0" xfId="0" applyFont="1" applyFill="1" applyBorder="1" applyAlignment="1" applyProtection="1">
      <alignment horizontal="center" vertical="center" wrapText="1"/>
      <protection locked="0"/>
    </xf>
    <xf numFmtId="0" fontId="0" fillId="7" borderId="0" xfId="0" applyFont="1" applyFill="1" applyBorder="1" applyAlignment="1" applyProtection="1">
      <alignment horizontal="center" vertical="center"/>
      <protection locked="0"/>
    </xf>
    <xf numFmtId="0" fontId="0" fillId="7" borderId="0" xfId="0" applyFont="1" applyFill="1" applyBorder="1" applyAlignment="1" applyProtection="1">
      <alignment horizontal="left" vertical="top" wrapText="1"/>
      <protection locked="0"/>
    </xf>
    <xf numFmtId="0" fontId="7" fillId="0" borderId="0" xfId="0" applyFont="1" applyAlignment="1">
      <alignment horizontal="center"/>
    </xf>
    <xf numFmtId="0" fontId="7" fillId="7" borderId="0" xfId="0" applyFont="1" applyFill="1" applyAlignment="1">
      <alignment horizontal="left" vertical="top" wrapText="1"/>
    </xf>
    <xf numFmtId="0" fontId="11" fillId="7" borderId="0" xfId="0" applyFont="1" applyFill="1" applyBorder="1" applyAlignment="1">
      <alignment horizontal="center" vertical="center"/>
    </xf>
    <xf numFmtId="0" fontId="7" fillId="7" borderId="0" xfId="0" applyFont="1" applyFill="1"/>
    <xf numFmtId="0" fontId="10" fillId="7" borderId="0" xfId="0" applyFont="1" applyFill="1" applyBorder="1" applyAlignment="1">
      <alignment horizontal="center" vertical="center" wrapText="1"/>
    </xf>
    <xf numFmtId="49" fontId="9" fillId="7" borderId="0" xfId="0" applyNumberFormat="1" applyFont="1" applyFill="1" applyBorder="1" applyAlignment="1">
      <alignment horizontal="center" vertical="center" wrapText="1"/>
    </xf>
    <xf numFmtId="0" fontId="7" fillId="7" borderId="0" xfId="0" applyFont="1" applyFill="1" applyAlignment="1">
      <alignment horizontal="center"/>
    </xf>
    <xf numFmtId="0" fontId="7" fillId="7" borderId="0" xfId="0" applyFont="1" applyFill="1" applyAlignment="1">
      <alignment horizontal="center" vertical="center"/>
    </xf>
    <xf numFmtId="0" fontId="1" fillId="10" borderId="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2" fillId="12" borderId="0" xfId="0" applyFont="1" applyFill="1" applyBorder="1" applyProtection="1">
      <protection locked="0"/>
    </xf>
    <xf numFmtId="0" fontId="2" fillId="12" borderId="14" xfId="0" applyFont="1" applyFill="1" applyBorder="1" applyProtection="1">
      <protection locked="0"/>
    </xf>
    <xf numFmtId="0" fontId="24" fillId="3" borderId="0" xfId="1" applyFont="1" applyFill="1" applyBorder="1" applyProtection="1">
      <protection locked="0"/>
    </xf>
    <xf numFmtId="0" fontId="24" fillId="12" borderId="0" xfId="1" applyFont="1" applyFill="1" applyBorder="1" applyProtection="1">
      <protection locked="0"/>
    </xf>
    <xf numFmtId="0" fontId="2" fillId="12" borderId="3" xfId="0" applyFont="1" applyFill="1" applyBorder="1" applyAlignment="1" applyProtection="1">
      <alignment horizontal="center"/>
      <protection locked="0"/>
    </xf>
    <xf numFmtId="49" fontId="7" fillId="7" borderId="0" xfId="0" applyNumberFormat="1" applyFont="1" applyFill="1" applyBorder="1" applyAlignment="1">
      <alignment horizontal="center" vertical="center" wrapText="1"/>
    </xf>
    <xf numFmtId="0" fontId="7" fillId="2" borderId="19" xfId="0" applyFont="1" applyFill="1" applyBorder="1" applyAlignment="1">
      <alignment horizontal="center"/>
    </xf>
    <xf numFmtId="0" fontId="7" fillId="2" borderId="18" xfId="0" applyFont="1" applyFill="1" applyBorder="1"/>
    <xf numFmtId="0" fontId="7" fillId="2" borderId="18" xfId="0" applyFont="1" applyFill="1" applyBorder="1" applyAlignment="1">
      <alignment horizontal="center" vertical="center"/>
    </xf>
    <xf numFmtId="0" fontId="7" fillId="2" borderId="17" xfId="0" applyFont="1" applyFill="1" applyBorder="1" applyAlignment="1">
      <alignment horizontal="left" vertical="top" wrapText="1"/>
    </xf>
    <xf numFmtId="0" fontId="7" fillId="2" borderId="3" xfId="0" applyFont="1" applyFill="1" applyBorder="1" applyAlignment="1">
      <alignment horizontal="center"/>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49" fontId="28" fillId="2" borderId="6" xfId="0" applyNumberFormat="1" applyFont="1" applyFill="1" applyBorder="1" applyAlignment="1">
      <alignment horizontal="center" vertical="center" wrapText="1"/>
    </xf>
    <xf numFmtId="0" fontId="18" fillId="2" borderId="0" xfId="0" applyFont="1" applyFill="1" applyBorder="1" applyAlignment="1"/>
    <xf numFmtId="0" fontId="2" fillId="7" borderId="19" xfId="0" applyFont="1" applyFill="1" applyBorder="1" applyAlignment="1" applyProtection="1">
      <alignment horizontal="center"/>
    </xf>
    <xf numFmtId="0" fontId="2" fillId="7" borderId="18" xfId="0" applyFont="1" applyFill="1" applyBorder="1" applyAlignment="1" applyProtection="1">
      <alignment horizontal="center"/>
    </xf>
    <xf numFmtId="0" fontId="2" fillId="3" borderId="19"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7" borderId="17" xfId="0" applyFont="1" applyFill="1" applyBorder="1" applyAlignment="1" applyProtection="1">
      <alignment horizontal="center"/>
    </xf>
    <xf numFmtId="0" fontId="2" fillId="13" borderId="3" xfId="0" applyFont="1" applyFill="1" applyBorder="1" applyAlignment="1" applyProtection="1">
      <alignment horizontal="center"/>
    </xf>
    <xf numFmtId="0" fontId="2" fillId="13" borderId="0" xfId="0" applyFont="1" applyFill="1" applyBorder="1" applyAlignment="1" applyProtection="1">
      <alignment horizontal="center"/>
    </xf>
    <xf numFmtId="0" fontId="2" fillId="12" borderId="11" xfId="0" applyFont="1" applyFill="1" applyBorder="1" applyAlignment="1" applyProtection="1">
      <alignment horizontal="center" vertical="center" wrapText="1"/>
      <protection locked="0"/>
    </xf>
    <xf numFmtId="0" fontId="2" fillId="13" borderId="11" xfId="0" applyFont="1" applyFill="1" applyBorder="1" applyAlignment="1" applyProtection="1">
      <alignment horizontal="center"/>
    </xf>
    <xf numFmtId="0" fontId="2" fillId="7" borderId="3" xfId="0" applyFont="1" applyFill="1" applyBorder="1" applyAlignment="1" applyProtection="1">
      <alignment horizontal="center"/>
    </xf>
    <xf numFmtId="0" fontId="2" fillId="7" borderId="0" xfId="0" applyFont="1" applyFill="1" applyBorder="1" applyAlignment="1" applyProtection="1">
      <alignment horizontal="center"/>
    </xf>
    <xf numFmtId="0" fontId="2" fillId="3" borderId="3"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7" borderId="11" xfId="0" applyFont="1" applyFill="1" applyBorder="1" applyAlignment="1" applyProtection="1">
      <alignment horizontal="center"/>
    </xf>
    <xf numFmtId="0" fontId="2" fillId="12" borderId="3" xfId="0" applyFont="1" applyFill="1" applyBorder="1" applyAlignment="1" applyProtection="1">
      <alignment horizontal="center" vertical="center" wrapText="1"/>
      <protection locked="0"/>
    </xf>
    <xf numFmtId="0" fontId="2" fillId="13" borderId="5" xfId="0" applyFont="1" applyFill="1" applyBorder="1" applyAlignment="1" applyProtection="1">
      <alignment horizontal="center"/>
    </xf>
    <xf numFmtId="0" fontId="2" fillId="13" borderId="14" xfId="0" applyFont="1" applyFill="1" applyBorder="1" applyAlignment="1" applyProtection="1">
      <alignment horizontal="center"/>
    </xf>
    <xf numFmtId="0" fontId="2" fillId="12" borderId="5" xfId="0" applyFont="1" applyFill="1" applyBorder="1" applyAlignment="1" applyProtection="1">
      <alignment horizontal="center" vertical="center" wrapText="1"/>
      <protection locked="0"/>
    </xf>
    <xf numFmtId="0" fontId="2" fillId="12" borderId="13" xfId="0" applyFont="1" applyFill="1" applyBorder="1" applyAlignment="1" applyProtection="1">
      <alignment horizontal="center" vertical="center" wrapText="1"/>
      <protection locked="0"/>
    </xf>
    <xf numFmtId="0" fontId="2" fillId="13" borderId="13" xfId="0" applyFont="1" applyFill="1" applyBorder="1" applyAlignment="1" applyProtection="1">
      <alignment horizontal="center"/>
    </xf>
    <xf numFmtId="0" fontId="14" fillId="9" borderId="1"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15" xfId="0" applyFont="1" applyFill="1" applyBorder="1" applyAlignment="1">
      <alignment horizontal="center" vertical="center" wrapText="1"/>
    </xf>
    <xf numFmtId="0" fontId="12" fillId="2" borderId="5" xfId="0" applyFont="1" applyFill="1" applyBorder="1" applyAlignment="1">
      <alignment horizontal="center" vertical="center" wrapText="1"/>
    </xf>
    <xf numFmtId="49" fontId="12" fillId="2" borderId="14" xfId="0" applyNumberFormat="1" applyFont="1" applyFill="1" applyBorder="1" applyAlignment="1">
      <alignment horizontal="center" wrapText="1"/>
    </xf>
    <xf numFmtId="0" fontId="14" fillId="11" borderId="22" xfId="0" applyFont="1" applyFill="1" applyBorder="1" applyAlignment="1">
      <alignment horizontal="center" vertical="center"/>
    </xf>
    <xf numFmtId="0" fontId="2" fillId="2" borderId="23"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28" fillId="2" borderId="24" xfId="0" applyFont="1" applyFill="1" applyBorder="1" applyAlignment="1">
      <alignment horizontal="center" vertical="center" wrapText="1"/>
    </xf>
    <xf numFmtId="49" fontId="28" fillId="2" borderId="25" xfId="0" applyNumberFormat="1" applyFont="1" applyFill="1" applyBorder="1" applyAlignment="1">
      <alignment horizontal="center" vertical="center" wrapText="1"/>
    </xf>
    <xf numFmtId="0" fontId="32" fillId="0" borderId="0" xfId="0" applyFont="1"/>
    <xf numFmtId="0" fontId="0" fillId="2" borderId="19" xfId="0" applyFill="1" applyBorder="1"/>
    <xf numFmtId="0" fontId="2" fillId="3" borderId="10" xfId="0" applyFont="1" applyFill="1" applyBorder="1" applyProtection="1">
      <protection locked="0"/>
    </xf>
    <xf numFmtId="0" fontId="2" fillId="12" borderId="10" xfId="0" applyFont="1" applyFill="1" applyBorder="1" applyProtection="1">
      <protection locked="0"/>
    </xf>
    <xf numFmtId="0" fontId="2" fillId="12" borderId="9" xfId="0" applyFont="1" applyFill="1" applyBorder="1" applyProtection="1">
      <protection locked="0"/>
    </xf>
    <xf numFmtId="0" fontId="2" fillId="3" borderId="3" xfId="0" applyFont="1" applyFill="1" applyBorder="1" applyProtection="1">
      <protection locked="0"/>
    </xf>
    <xf numFmtId="0" fontId="2" fillId="3" borderId="11" xfId="0" applyFont="1" applyFill="1" applyBorder="1" applyProtection="1">
      <protection locked="0"/>
    </xf>
    <xf numFmtId="0" fontId="2" fillId="12" borderId="3" xfId="0" applyFont="1" applyFill="1" applyBorder="1" applyProtection="1">
      <protection locked="0"/>
    </xf>
    <xf numFmtId="0" fontId="2" fillId="12" borderId="11" xfId="0" applyFont="1" applyFill="1" applyBorder="1" applyProtection="1">
      <protection locked="0"/>
    </xf>
    <xf numFmtId="0" fontId="2" fillId="12" borderId="5" xfId="0" applyFont="1" applyFill="1" applyBorder="1" applyProtection="1">
      <protection locked="0"/>
    </xf>
    <xf numFmtId="0" fontId="2" fillId="12" borderId="13" xfId="0" applyFont="1" applyFill="1" applyBorder="1" applyProtection="1">
      <protection locked="0"/>
    </xf>
    <xf numFmtId="0" fontId="34" fillId="7" borderId="0" xfId="0" applyFont="1" applyFill="1" applyBorder="1"/>
    <xf numFmtId="0" fontId="34" fillId="7" borderId="0" xfId="0" applyFont="1" applyFill="1"/>
    <xf numFmtId="0" fontId="35" fillId="7" borderId="0" xfId="0" applyFont="1" applyFill="1" applyBorder="1" applyAlignment="1">
      <alignment vertical="center" wrapText="1"/>
    </xf>
    <xf numFmtId="0" fontId="34" fillId="7" borderId="0" xfId="0" applyFont="1" applyFill="1" applyProtection="1"/>
    <xf numFmtId="0" fontId="36" fillId="7" borderId="0" xfId="0" applyFont="1" applyFill="1" applyProtection="1"/>
    <xf numFmtId="0" fontId="7" fillId="2" borderId="18" xfId="0" applyFont="1" applyFill="1" applyBorder="1" applyAlignment="1">
      <alignment horizontal="center"/>
    </xf>
    <xf numFmtId="0" fontId="0" fillId="2" borderId="13" xfId="0" applyFill="1" applyBorder="1"/>
    <xf numFmtId="0" fontId="32" fillId="7" borderId="0" xfId="0" applyFont="1" applyFill="1"/>
    <xf numFmtId="0" fontId="13" fillId="7" borderId="0" xfId="0" applyFont="1" applyFill="1" applyBorder="1" applyAlignment="1" applyProtection="1">
      <alignment vertical="center"/>
    </xf>
    <xf numFmtId="0" fontId="0" fillId="7" borderId="0" xfId="0" applyFill="1" applyProtection="1"/>
    <xf numFmtId="0" fontId="1" fillId="7" borderId="0" xfId="0" applyFont="1" applyFill="1" applyProtection="1"/>
    <xf numFmtId="0" fontId="32" fillId="12" borderId="9" xfId="0" applyFont="1" applyFill="1" applyBorder="1"/>
    <xf numFmtId="0" fontId="17" fillId="13" borderId="13" xfId="0" applyFont="1" applyFill="1" applyBorder="1" applyAlignment="1">
      <alignment vertical="top"/>
    </xf>
    <xf numFmtId="0" fontId="32" fillId="9" borderId="2" xfId="0" applyFont="1" applyFill="1" applyBorder="1" applyAlignment="1">
      <alignment horizontal="center" vertical="center"/>
    </xf>
    <xf numFmtId="0" fontId="32" fillId="9" borderId="2" xfId="0" applyFont="1" applyFill="1" applyBorder="1" applyAlignment="1">
      <alignment horizontal="center" vertical="center" wrapText="1"/>
    </xf>
    <xf numFmtId="0" fontId="32" fillId="9" borderId="15" xfId="0" applyFont="1" applyFill="1" applyBorder="1" applyAlignment="1">
      <alignment horizontal="center" vertical="center"/>
    </xf>
    <xf numFmtId="0" fontId="32" fillId="14" borderId="1" xfId="0" applyFont="1" applyFill="1" applyBorder="1" applyAlignment="1">
      <alignment horizontal="center" vertical="center"/>
    </xf>
    <xf numFmtId="0" fontId="32" fillId="14" borderId="2" xfId="0" applyFont="1" applyFill="1" applyBorder="1" applyAlignment="1">
      <alignment horizontal="center" vertical="center"/>
    </xf>
    <xf numFmtId="0" fontId="32" fillId="14" borderId="15" xfId="0" applyFont="1" applyFill="1" applyBorder="1" applyAlignment="1">
      <alignment horizontal="center" vertical="center"/>
    </xf>
    <xf numFmtId="0" fontId="33" fillId="15" borderId="1" xfId="0" applyFont="1" applyFill="1" applyBorder="1" applyAlignment="1">
      <alignment horizontal="center" vertical="center" wrapText="1"/>
    </xf>
    <xf numFmtId="0" fontId="33" fillId="15" borderId="2" xfId="0" applyFont="1" applyFill="1" applyBorder="1" applyAlignment="1">
      <alignment horizontal="center" vertical="center" wrapText="1"/>
    </xf>
    <xf numFmtId="0" fontId="33" fillId="15" borderId="15" xfId="0" applyFont="1" applyFill="1" applyBorder="1" applyAlignment="1">
      <alignment horizontal="center" vertical="center" wrapText="1"/>
    </xf>
    <xf numFmtId="0" fontId="33" fillId="15" borderId="26"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4" borderId="15" xfId="0" applyFont="1" applyFill="1" applyBorder="1" applyAlignment="1">
      <alignment horizontal="center" vertical="center" wrapText="1"/>
    </xf>
    <xf numFmtId="0" fontId="27" fillId="2" borderId="14" xfId="0" applyFont="1" applyFill="1" applyBorder="1" applyAlignment="1">
      <alignment horizontal="center" wrapText="1"/>
    </xf>
    <xf numFmtId="0" fontId="12" fillId="2" borderId="14" xfId="0" applyFont="1" applyFill="1" applyBorder="1" applyAlignment="1">
      <alignment horizontal="center" wrapText="1"/>
    </xf>
    <xf numFmtId="0" fontId="14" fillId="11" borderId="21" xfId="0" applyFont="1" applyFill="1" applyBorder="1" applyAlignment="1">
      <alignment horizontal="center" vertical="center"/>
    </xf>
    <xf numFmtId="0" fontId="37" fillId="2" borderId="0" xfId="0" applyFont="1" applyFill="1" applyBorder="1" applyAlignment="1">
      <alignment horizontal="left" vertical="top"/>
    </xf>
    <xf numFmtId="0" fontId="32" fillId="9" borderId="26" xfId="0" applyFont="1" applyFill="1" applyBorder="1"/>
    <xf numFmtId="0" fontId="2" fillId="7" borderId="16" xfId="0" applyFont="1" applyFill="1" applyBorder="1" applyAlignment="1" applyProtection="1">
      <alignment horizontal="center"/>
    </xf>
    <xf numFmtId="0" fontId="2" fillId="13" borderId="10" xfId="0" applyFont="1" applyFill="1" applyBorder="1" applyAlignment="1" applyProtection="1">
      <alignment horizontal="center"/>
    </xf>
    <xf numFmtId="0" fontId="2" fillId="7" borderId="10" xfId="0" applyFont="1" applyFill="1" applyBorder="1" applyAlignment="1" applyProtection="1">
      <alignment horizontal="center"/>
    </xf>
    <xf numFmtId="0" fontId="2" fillId="13" borderId="9" xfId="0" applyFont="1" applyFill="1" applyBorder="1" applyAlignment="1" applyProtection="1">
      <alignment horizontal="center"/>
    </xf>
    <xf numFmtId="0" fontId="32" fillId="12" borderId="14" xfId="0" applyFont="1" applyFill="1" applyBorder="1" applyProtection="1">
      <protection locked="0"/>
    </xf>
    <xf numFmtId="0" fontId="32" fillId="12" borderId="13" xfId="0" applyFont="1" applyFill="1" applyBorder="1" applyProtection="1">
      <protection locked="0"/>
    </xf>
    <xf numFmtId="0" fontId="32" fillId="12" borderId="5" xfId="0" applyFont="1" applyFill="1" applyBorder="1" applyProtection="1">
      <protection locked="0"/>
    </xf>
    <xf numFmtId="0" fontId="32" fillId="12" borderId="9" xfId="0" applyFont="1" applyFill="1" applyBorder="1" applyProtection="1">
      <protection locked="0"/>
    </xf>
    <xf numFmtId="0" fontId="17" fillId="13" borderId="5" xfId="0" applyFont="1" applyFill="1" applyBorder="1" applyAlignment="1" applyProtection="1">
      <alignment horizontal="center" vertical="center" wrapText="1"/>
    </xf>
    <xf numFmtId="0" fontId="17" fillId="13" borderId="14" xfId="0" applyFont="1" applyFill="1" applyBorder="1" applyAlignment="1" applyProtection="1">
      <alignment horizontal="center" vertical="center" wrapText="1"/>
    </xf>
    <xf numFmtId="0" fontId="17" fillId="13" borderId="14" xfId="0" applyFont="1" applyFill="1" applyBorder="1" applyProtection="1"/>
    <xf numFmtId="0" fontId="2" fillId="3" borderId="0" xfId="0" applyFont="1" applyFill="1" applyBorder="1" applyAlignment="1" applyProtection="1">
      <alignment horizontal="center"/>
    </xf>
    <xf numFmtId="2" fontId="2" fillId="3" borderId="0" xfId="0" applyNumberFormat="1" applyFont="1" applyFill="1" applyBorder="1" applyAlignment="1" applyProtection="1">
      <alignment horizontal="center"/>
    </xf>
    <xf numFmtId="0" fontId="2" fillId="12" borderId="0" xfId="0" applyFont="1" applyFill="1" applyBorder="1" applyAlignment="1" applyProtection="1">
      <alignment horizontal="center"/>
    </xf>
    <xf numFmtId="2" fontId="2" fillId="12" borderId="0" xfId="0" applyNumberFormat="1" applyFont="1" applyFill="1" applyBorder="1" applyAlignment="1" applyProtection="1">
      <alignment horizontal="center"/>
    </xf>
    <xf numFmtId="0" fontId="2" fillId="3" borderId="19" xfId="0" applyFont="1" applyFill="1" applyBorder="1" applyAlignment="1" applyProtection="1">
      <alignment horizontal="center"/>
    </xf>
    <xf numFmtId="2" fontId="2" fillId="3" borderId="18" xfId="0" applyNumberFormat="1"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7" xfId="0" applyFont="1" applyFill="1" applyBorder="1" applyAlignment="1" applyProtection="1">
      <alignment horizontal="center"/>
    </xf>
    <xf numFmtId="0" fontId="2" fillId="12" borderId="3" xfId="0" applyFont="1" applyFill="1" applyBorder="1" applyAlignment="1" applyProtection="1">
      <alignment horizontal="center"/>
    </xf>
    <xf numFmtId="0" fontId="2" fillId="12" borderId="11" xfId="0" applyFont="1" applyFill="1" applyBorder="1" applyAlignment="1" applyProtection="1">
      <alignment horizontal="center"/>
    </xf>
    <xf numFmtId="0" fontId="2" fillId="3" borderId="3" xfId="0" applyFont="1" applyFill="1" applyBorder="1" applyAlignment="1" applyProtection="1">
      <alignment horizontal="center"/>
    </xf>
    <xf numFmtId="0" fontId="2" fillId="3" borderId="11" xfId="0" applyFont="1" applyFill="1" applyBorder="1" applyAlignment="1" applyProtection="1">
      <alignment horizontal="center"/>
    </xf>
    <xf numFmtId="0" fontId="2" fillId="12" borderId="5" xfId="0" applyFont="1" applyFill="1" applyBorder="1" applyAlignment="1" applyProtection="1">
      <alignment horizontal="center"/>
    </xf>
    <xf numFmtId="2" fontId="2" fillId="12" borderId="14" xfId="0" applyNumberFormat="1" applyFont="1" applyFill="1" applyBorder="1" applyAlignment="1" applyProtection="1">
      <alignment horizontal="center"/>
    </xf>
    <xf numFmtId="0" fontId="2" fillId="12" borderId="14" xfId="0" applyFont="1" applyFill="1" applyBorder="1" applyAlignment="1" applyProtection="1">
      <alignment horizontal="center"/>
    </xf>
    <xf numFmtId="0" fontId="2" fillId="12" borderId="13" xfId="0" applyFont="1" applyFill="1" applyBorder="1" applyAlignment="1" applyProtection="1">
      <alignment horizontal="center"/>
    </xf>
    <xf numFmtId="0" fontId="0" fillId="7" borderId="0" xfId="0" applyFill="1" applyProtection="1">
      <protection locked="0"/>
    </xf>
    <xf numFmtId="0" fontId="0" fillId="0" borderId="0" xfId="0" applyProtection="1">
      <protection locked="0"/>
    </xf>
    <xf numFmtId="0" fontId="2" fillId="9" borderId="5" xfId="0" applyFont="1" applyFill="1" applyBorder="1" applyAlignment="1" applyProtection="1">
      <alignment horizontal="center" wrapText="1"/>
    </xf>
    <xf numFmtId="0" fontId="0" fillId="7" borderId="0" xfId="0" applyFill="1" applyAlignment="1" applyProtection="1">
      <alignment horizontal="center"/>
    </xf>
    <xf numFmtId="0" fontId="0" fillId="0" borderId="0" xfId="0" applyAlignment="1" applyProtection="1">
      <alignment horizontal="center"/>
    </xf>
    <xf numFmtId="0" fontId="2" fillId="3" borderId="8"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6" xfId="0" applyFont="1" applyFill="1" applyBorder="1" applyAlignment="1" applyProtection="1">
      <alignment horizontal="center"/>
      <protection locked="0"/>
    </xf>
    <xf numFmtId="0" fontId="5" fillId="2" borderId="0" xfId="0" applyFont="1" applyFill="1" applyBorder="1" applyAlignment="1" applyProtection="1">
      <alignment horizontal="left" vertical="top" wrapText="1"/>
    </xf>
    <xf numFmtId="0" fontId="4" fillId="0" borderId="0" xfId="0" applyFont="1" applyBorder="1" applyAlignment="1">
      <alignment horizontal="center" vertical="top"/>
    </xf>
    <xf numFmtId="0" fontId="0" fillId="0" borderId="14" xfId="0" applyBorder="1"/>
    <xf numFmtId="0" fontId="2" fillId="3" borderId="18" xfId="0" applyFont="1" applyFill="1" applyBorder="1" applyProtection="1">
      <protection locked="0"/>
    </xf>
    <xf numFmtId="0" fontId="24" fillId="3" borderId="18" xfId="1" applyFont="1" applyFill="1" applyBorder="1" applyProtection="1">
      <protection locked="0"/>
    </xf>
    <xf numFmtId="0" fontId="2" fillId="6" borderId="16" xfId="0" applyFont="1" applyFill="1" applyBorder="1" applyProtection="1">
      <protection locked="0"/>
    </xf>
    <xf numFmtId="0" fontId="2" fillId="3" borderId="17" xfId="0" applyFont="1" applyFill="1" applyBorder="1" applyProtection="1">
      <protection locked="0"/>
    </xf>
    <xf numFmtId="0" fontId="24" fillId="12" borderId="11" xfId="1" applyFont="1" applyFill="1" applyBorder="1" applyProtection="1">
      <protection locked="0"/>
    </xf>
    <xf numFmtId="0" fontId="24" fillId="3" borderId="11" xfId="1" applyFont="1" applyFill="1" applyBorder="1" applyProtection="1">
      <protection locked="0"/>
    </xf>
    <xf numFmtId="0" fontId="24" fillId="12" borderId="13" xfId="1" applyFont="1" applyFill="1" applyBorder="1" applyProtection="1">
      <protection locked="0"/>
    </xf>
    <xf numFmtId="0" fontId="2" fillId="3" borderId="19"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12" borderId="5" xfId="0" applyFont="1" applyFill="1" applyBorder="1" applyAlignment="1" applyProtection="1">
      <alignment horizontal="center"/>
      <protection locked="0"/>
    </xf>
    <xf numFmtId="0" fontId="1" fillId="2" borderId="18" xfId="0" applyFont="1" applyFill="1" applyBorder="1" applyAlignment="1">
      <alignment horizontal="center" vertical="center" wrapText="1"/>
    </xf>
    <xf numFmtId="0" fontId="2" fillId="3" borderId="8"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17" fillId="2" borderId="0" xfId="0" applyFont="1" applyFill="1" applyBorder="1" applyAlignment="1">
      <alignment horizontal="center"/>
    </xf>
    <xf numFmtId="0" fontId="7" fillId="0" borderId="0" xfId="0" applyFont="1" applyFill="1" applyBorder="1" applyAlignment="1">
      <alignment horizontal="center" vertical="center" wrapText="1"/>
    </xf>
    <xf numFmtId="0" fontId="2" fillId="12" borderId="14" xfId="0" applyFont="1" applyFill="1" applyBorder="1" applyAlignment="1" applyProtection="1">
      <alignment horizontal="center" vertical="center" wrapText="1"/>
      <protection locked="0"/>
    </xf>
    <xf numFmtId="0" fontId="2" fillId="12" borderId="13" xfId="0" applyFont="1" applyFill="1" applyBorder="1" applyAlignment="1" applyProtection="1">
      <alignment horizontal="center" vertical="center" wrapText="1"/>
      <protection locked="0"/>
    </xf>
    <xf numFmtId="0" fontId="14" fillId="11" borderId="20" xfId="0" applyFont="1" applyFill="1" applyBorder="1" applyAlignment="1">
      <alignment horizontal="center" vertical="center"/>
    </xf>
    <xf numFmtId="0" fontId="14" fillId="11" borderId="21" xfId="0" applyFont="1" applyFill="1" applyBorder="1" applyAlignment="1">
      <alignment horizontal="center" vertical="center"/>
    </xf>
    <xf numFmtId="0" fontId="2" fillId="3" borderId="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12" borderId="0" xfId="0" applyFont="1" applyFill="1" applyBorder="1" applyAlignment="1" applyProtection="1">
      <alignment horizontal="center" vertical="center" wrapText="1"/>
      <protection locked="0"/>
    </xf>
    <xf numFmtId="0" fontId="2" fillId="12" borderId="11" xfId="0" applyFont="1" applyFill="1" applyBorder="1" applyAlignment="1" applyProtection="1">
      <alignment horizontal="center" vertical="center" wrapText="1"/>
      <protection locked="0"/>
    </xf>
    <xf numFmtId="0" fontId="18" fillId="2" borderId="3" xfId="0" applyFont="1" applyFill="1" applyBorder="1" applyAlignment="1">
      <alignment horizontal="left" wrapText="1"/>
    </xf>
    <xf numFmtId="0" fontId="18" fillId="2" borderId="0" xfId="0" applyFont="1" applyFill="1" applyBorder="1" applyAlignment="1">
      <alignment horizontal="left"/>
    </xf>
    <xf numFmtId="0" fontId="38" fillId="2" borderId="0" xfId="0" applyFont="1" applyFill="1" applyBorder="1" applyAlignment="1">
      <alignment horizont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7" fillId="2" borderId="14" xfId="0" applyFont="1" applyFill="1" applyBorder="1" applyAlignment="1">
      <alignment horizontal="center" wrapText="1"/>
    </xf>
    <xf numFmtId="0" fontId="12" fillId="2" borderId="14" xfId="0" applyFont="1" applyFill="1" applyBorder="1" applyAlignment="1">
      <alignment horizontal="center" wrapText="1"/>
    </xf>
    <xf numFmtId="49" fontId="12" fillId="2" borderId="14" xfId="0" applyNumberFormat="1" applyFont="1" applyFill="1" applyBorder="1" applyAlignment="1">
      <alignment horizontal="center" vertical="center" wrapText="1"/>
    </xf>
    <xf numFmtId="49" fontId="12" fillId="2" borderId="13" xfId="0" applyNumberFormat="1"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9" borderId="15" xfId="0" applyNumberFormat="1" applyFont="1" applyFill="1" applyBorder="1" applyAlignment="1">
      <alignment horizontal="center" vertical="center" wrapText="1"/>
    </xf>
    <xf numFmtId="0" fontId="18" fillId="2" borderId="0" xfId="0" applyFont="1" applyFill="1" applyBorder="1" applyAlignment="1">
      <alignment horizontal="center"/>
    </xf>
    <xf numFmtId="0" fontId="39" fillId="2" borderId="0" xfId="0" applyFont="1" applyFill="1" applyBorder="1" applyAlignment="1">
      <alignment horizontal="center" wrapText="1"/>
    </xf>
    <xf numFmtId="0" fontId="1" fillId="10" borderId="19"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1" fillId="2" borderId="14" xfId="0" applyFont="1" applyFill="1" applyBorder="1" applyAlignment="1">
      <alignment horizontal="center" wrapText="1"/>
    </xf>
    <xf numFmtId="0" fontId="11" fillId="2" borderId="14" xfId="0" applyFont="1" applyFill="1" applyBorder="1" applyAlignment="1">
      <alignment horizontal="center"/>
    </xf>
    <xf numFmtId="0" fontId="0" fillId="2" borderId="14" xfId="0" applyFill="1" applyBorder="1" applyAlignment="1">
      <alignment horizontal="center"/>
    </xf>
    <xf numFmtId="0" fontId="14" fillId="10" borderId="18" xfId="0" applyFont="1" applyFill="1" applyBorder="1" applyAlignment="1">
      <alignment horizontal="center" vertical="center" wrapText="1"/>
    </xf>
    <xf numFmtId="0" fontId="14" fillId="10" borderId="14"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0" fillId="2" borderId="14" xfId="0" applyFill="1" applyBorder="1" applyAlignment="1">
      <alignment horizontal="center" wrapText="1"/>
    </xf>
    <xf numFmtId="0" fontId="14" fillId="10" borderId="16" xfId="0" applyFont="1" applyFill="1" applyBorder="1" applyAlignment="1">
      <alignment horizontal="center" vertical="center" wrapText="1"/>
    </xf>
    <xf numFmtId="0" fontId="14" fillId="10" borderId="9" xfId="0" applyFont="1" applyFill="1" applyBorder="1" applyAlignment="1">
      <alignment horizontal="center" vertical="center" wrapText="1"/>
    </xf>
  </cellXfs>
  <cellStyles count="2">
    <cellStyle name="Hyperlink" xfId="1" builtinId="8"/>
    <cellStyle name="Normal" xfId="0" builtinId="0"/>
  </cellStyles>
  <dxfs count="110">
    <dxf>
      <fill>
        <patternFill>
          <bgColor theme="1" tint="4.9989318521683403E-2"/>
        </patternFill>
      </fill>
    </dxf>
    <dxf>
      <fill>
        <patternFill>
          <bgColor theme="1" tint="4.9989318521683403E-2"/>
        </patternFill>
      </fill>
    </dxf>
    <dxf>
      <font>
        <color theme="1"/>
      </font>
    </dxf>
    <dxf>
      <fill>
        <patternFill>
          <bgColor theme="1"/>
        </patternFill>
      </fill>
    </dxf>
    <dxf>
      <fill>
        <patternFill>
          <bgColor theme="1" tint="4.9989318521683403E-2"/>
        </patternFill>
      </fill>
    </dxf>
    <dxf>
      <font>
        <color theme="1"/>
      </font>
    </dxf>
    <dxf>
      <font>
        <color auto="1"/>
      </font>
    </dxf>
    <dxf>
      <font>
        <color theme="1"/>
      </font>
    </dxf>
    <dxf>
      <fill>
        <patternFill>
          <bgColor theme="1"/>
        </patternFill>
      </fill>
    </dxf>
    <dxf>
      <fill>
        <patternFill>
          <bgColor rgb="FFFFFF00"/>
        </patternFill>
      </fill>
    </dxf>
    <dxf>
      <font>
        <color rgb="FFFF0000"/>
      </font>
    </dxf>
    <dxf>
      <fill>
        <patternFill>
          <bgColor rgb="FFFFFF00"/>
        </patternFill>
      </fill>
    </dxf>
    <dxf>
      <fill>
        <patternFill>
          <bgColor rgb="FFFFFF00"/>
        </patternFill>
      </fill>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rgb="FFFF0000"/>
      </font>
    </dxf>
    <dxf>
      <fill>
        <patternFill>
          <bgColor theme="1" tint="4.9989318521683403E-2"/>
        </patternFill>
      </fill>
    </dxf>
    <dxf>
      <fill>
        <patternFill>
          <bgColor theme="1" tint="4.9989318521683403E-2"/>
        </patternFill>
      </fill>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7E1"/>
      <color rgb="FFE2E2E2"/>
      <color rgb="FF339966"/>
      <color rgb="FFFFEAAF"/>
      <color rgb="FFFFFDF7"/>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243841</xdr:colOff>
      <xdr:row>1</xdr:row>
      <xdr:rowOff>158851</xdr:rowOff>
    </xdr:from>
    <xdr:to>
      <xdr:col>5</xdr:col>
      <xdr:colOff>1447800</xdr:colOff>
      <xdr:row>2</xdr:row>
      <xdr:rowOff>10043</xdr:rowOff>
    </xdr:to>
    <xdr:pic>
      <xdr:nvPicPr>
        <xdr:cNvPr id="4" name="Picture 3"/>
        <xdr:cNvPicPr>
          <a:picLocks noChangeAspect="1"/>
        </xdr:cNvPicPr>
      </xdr:nvPicPr>
      <xdr:blipFill>
        <a:blip xmlns:r="http://schemas.openxmlformats.org/officeDocument/2006/relationships" r:embed="rId1"/>
        <a:stretch>
          <a:fillRect/>
        </a:stretch>
      </xdr:blipFill>
      <xdr:spPr>
        <a:xfrm>
          <a:off x="342901" y="219811"/>
          <a:ext cx="5989319" cy="597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152400</xdr:colOff>
      <xdr:row>2</xdr:row>
      <xdr:rowOff>0</xdr:rowOff>
    </xdr:from>
    <xdr:to>
      <xdr:col>4</xdr:col>
      <xdr:colOff>4061459</xdr:colOff>
      <xdr:row>2</xdr:row>
      <xdr:rowOff>597952</xdr:rowOff>
    </xdr:to>
    <xdr:pic>
      <xdr:nvPicPr>
        <xdr:cNvPr id="2" name="Picture 1"/>
        <xdr:cNvPicPr>
          <a:picLocks noChangeAspect="1"/>
        </xdr:cNvPicPr>
      </xdr:nvPicPr>
      <xdr:blipFill>
        <a:blip xmlns:r="http://schemas.openxmlformats.org/officeDocument/2006/relationships" r:embed="rId1"/>
        <a:stretch>
          <a:fillRect/>
        </a:stretch>
      </xdr:blipFill>
      <xdr:spPr>
        <a:xfrm>
          <a:off x="236220" y="213360"/>
          <a:ext cx="5989319" cy="597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117793</xdr:colOff>
      <xdr:row>1</xdr:row>
      <xdr:rowOff>117057</xdr:rowOff>
    </xdr:from>
    <xdr:to>
      <xdr:col>6</xdr:col>
      <xdr:colOff>553418</xdr:colOff>
      <xdr:row>4</xdr:row>
      <xdr:rowOff>3888</xdr:rowOff>
    </xdr:to>
    <xdr:pic>
      <xdr:nvPicPr>
        <xdr:cNvPr id="2" name="Picture 1"/>
        <xdr:cNvPicPr>
          <a:picLocks noChangeAspect="1"/>
        </xdr:cNvPicPr>
      </xdr:nvPicPr>
      <xdr:blipFill>
        <a:blip xmlns:r="http://schemas.openxmlformats.org/officeDocument/2006/relationships" r:embed="rId1"/>
        <a:stretch>
          <a:fillRect/>
        </a:stretch>
      </xdr:blipFill>
      <xdr:spPr>
        <a:xfrm>
          <a:off x="201613" y="231357"/>
          <a:ext cx="5990605" cy="6031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33127</xdr:colOff>
      <xdr:row>1</xdr:row>
      <xdr:rowOff>100122</xdr:rowOff>
    </xdr:from>
    <xdr:to>
      <xdr:col>7</xdr:col>
      <xdr:colOff>144962</xdr:colOff>
      <xdr:row>1</xdr:row>
      <xdr:rowOff>713393</xdr:rowOff>
    </xdr:to>
    <xdr:pic>
      <xdr:nvPicPr>
        <xdr:cNvPr id="2" name="Picture 1"/>
        <xdr:cNvPicPr>
          <a:picLocks noChangeAspect="1"/>
        </xdr:cNvPicPr>
      </xdr:nvPicPr>
      <xdr:blipFill>
        <a:blip xmlns:r="http://schemas.openxmlformats.org/officeDocument/2006/relationships" r:embed="rId1"/>
        <a:stretch>
          <a:fillRect/>
        </a:stretch>
      </xdr:blipFill>
      <xdr:spPr>
        <a:xfrm>
          <a:off x="304060" y="218655"/>
          <a:ext cx="6005845" cy="6132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ILI\SCHOOL%20ADMIN\CERTIFICATES\Automated%20Certificate%20Generation%20-%20In%20Progress\Roster%20Template%202020%20(Formulas%20Remov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ter Templat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526"/>
  <sheetViews>
    <sheetView tabSelected="1" zoomScaleNormal="100" workbookViewId="0">
      <selection activeCell="D4" sqref="D4:E4"/>
    </sheetView>
  </sheetViews>
  <sheetFormatPr defaultColWidth="0" defaultRowHeight="14.4" zeroHeight="1" x14ac:dyDescent="0.3"/>
  <cols>
    <col min="1" max="1" width="1.44140625" style="53" customWidth="1"/>
    <col min="2" max="2" width="3.77734375" style="213" customWidth="1"/>
    <col min="3" max="3" width="28.5546875" style="210" customWidth="1"/>
    <col min="4" max="4" width="18.109375" style="210" customWidth="1"/>
    <col min="5" max="5" width="19.33203125" style="210" customWidth="1"/>
    <col min="6" max="6" width="26.21875" style="210" customWidth="1"/>
    <col min="7" max="7" width="32.44140625" style="210" customWidth="1"/>
    <col min="8" max="8" width="27.6640625" style="210" customWidth="1"/>
    <col min="9" max="9" width="15.109375" style="210" customWidth="1"/>
    <col min="10" max="10" width="1.44140625" style="53" customWidth="1"/>
    <col min="11" max="11" width="8.6640625" hidden="1"/>
  </cols>
  <sheetData>
    <row r="1" spans="2:9" s="53" customFormat="1" ht="4.8" customHeight="1" thickBot="1" x14ac:dyDescent="0.35">
      <c r="B1" s="52"/>
    </row>
    <row r="2" spans="2:9" ht="58.8" customHeight="1" x14ac:dyDescent="0.3">
      <c r="B2" s="37"/>
      <c r="C2" s="24"/>
      <c r="D2" s="24"/>
      <c r="E2" s="24"/>
      <c r="F2" s="24"/>
      <c r="G2" s="230" t="s">
        <v>123</v>
      </c>
      <c r="H2" s="230"/>
      <c r="I2" s="25"/>
    </row>
    <row r="3" spans="2:9" ht="39.6" customHeight="1" x14ac:dyDescent="0.3">
      <c r="B3" s="38"/>
      <c r="C3" s="35" t="s">
        <v>92</v>
      </c>
      <c r="D3" s="27"/>
      <c r="E3" s="27"/>
      <c r="F3" s="27"/>
      <c r="G3" s="233" t="s">
        <v>89</v>
      </c>
      <c r="H3" s="233"/>
      <c r="I3" s="28"/>
    </row>
    <row r="4" spans="2:9" x14ac:dyDescent="0.3">
      <c r="B4" s="38"/>
      <c r="C4" s="29" t="s">
        <v>0</v>
      </c>
      <c r="D4" s="231"/>
      <c r="E4" s="232"/>
      <c r="F4" s="30"/>
      <c r="G4" s="31" t="s">
        <v>86</v>
      </c>
      <c r="H4" s="21" t="str">
        <f>IF(CONCATENATE(IF(D19&lt;&gt;"Yes",COUNTIF(I23:I549,"Yes"),""),IF(D19="Yes",CONCATENATE(SUM(COUNTIFS(I23:I549,"Yes",H23:H549,"Participant"),COUNTIFS(I23:I549,"No",H23:H549,"Trainer")),""),""))=0,"",CONCATENATE(IF(D19&lt;&gt;"Yes",COUNTIF(I23:I549,"Yes"),""),IF(D19="Yes",CONCATENATE(SUM(COUNTIFS(I23:I549,"Yes",H23:H549,"Participant"),COUNTIFS(I23:I549,"No",H23:H549,"Trainer")),""),"")))</f>
        <v>0</v>
      </c>
      <c r="I4" s="28"/>
    </row>
    <row r="5" spans="2:9" ht="4.2" customHeight="1" x14ac:dyDescent="0.3">
      <c r="B5" s="38"/>
      <c r="C5" s="29"/>
      <c r="D5" s="23"/>
      <c r="E5" s="23"/>
      <c r="F5" s="32"/>
      <c r="G5" s="31"/>
      <c r="H5" s="31"/>
      <c r="I5" s="28"/>
    </row>
    <row r="6" spans="2:9" x14ac:dyDescent="0.3">
      <c r="B6" s="38"/>
      <c r="C6" s="29" t="s">
        <v>2</v>
      </c>
      <c r="D6" s="231"/>
      <c r="E6" s="232"/>
      <c r="F6" s="30"/>
      <c r="G6" s="31" t="s">
        <v>88</v>
      </c>
      <c r="H6" s="21" t="str">
        <f>IF(D19="Yes",CONCATENATE(COUNTIFS(I23:I549,"Yes",H23:H549,"Trainer"),""),"")</f>
        <v/>
      </c>
      <c r="I6" s="28"/>
    </row>
    <row r="7" spans="2:9" ht="4.2" customHeight="1" x14ac:dyDescent="0.3">
      <c r="B7" s="38"/>
      <c r="C7" s="29"/>
      <c r="D7" s="23"/>
      <c r="E7" s="23"/>
      <c r="F7" s="32"/>
      <c r="G7" s="31"/>
      <c r="H7" s="31"/>
      <c r="I7" s="28"/>
    </row>
    <row r="8" spans="2:9" x14ac:dyDescent="0.3">
      <c r="B8" s="38"/>
      <c r="C8" s="29" t="s">
        <v>6</v>
      </c>
      <c r="D8" s="231"/>
      <c r="E8" s="232"/>
      <c r="F8" s="32"/>
      <c r="G8" s="31" t="s">
        <v>87</v>
      </c>
      <c r="H8" s="21" t="str">
        <f>IF(OR(D4="",D8="",D10="",D12="",D15="",E15="",F15="",D17="",E17="",F17="",D8="",COUNTA(C23:G549)=0,SUM(IF(D4&lt;&gt;"- AMTC Course Launch Form -",IF(D19&lt;&gt;"Yes",SUM(COUNTIF(I23:I549,"Yes"),COUNTIF(I23:I549,"No")),SUM(COUNTIF(H23:H549,"Trainer"),COUNTIF(H23:H549,"Participant"),COUNTIF(I23:I549,"Yes"),COUNTIF(I23:I549,"No"),-COUNTA(C23:C549))),SUM(COUNTIF(H23:H549,"Moderator"),COUNTIF(H23:H549,"Participant")))-COUNTA(C23:C549))&gt;0,SUM(IF(D4&lt;&gt;"- AMTC Course Launch Form -",IF(D19&lt;&gt;"Yes",SUM(COUNTIF(I23:I549,"Yes"),COUNTIF(I23:I549,"No")),SUM(COUNTIF(H23:H549,"Trainer"),COUNTIF(H23:H549,"Participant"),COUNTIF(I23:I549,"Yes"),COUNTIF(I23:I549,"No"),-COUNTA(D23:D549))),SUM(COUNTIF(H23:H549,"Moderator"),COUNTIF(H23:H549,"Participant")))-COUNTA(D23:D549))&gt;0,SUM(IF(D4&lt;&gt;"- AMTC Course Launch Form -",IF(D19&lt;&gt;"Yes",SUM(COUNTIF(I23:I549,"Yes"),COUNTIF(I23:I549,"No")),SUM(COUNTIF(H23:H549,"Trainer"),COUNTIF(H23:H549,"Participant"),COUNTIF(I23:I549,"Yes"),COUNTIF(I23:I549,"No"),-COUNTA(E23:E549))),SUM(COUNTIF(H23:H549,"Moderator"),COUNTIF(H23:H549,"Participant")))-COUNTA(E23:E549))&gt;0,SUM(IF(D4&lt;&gt;"- AMTC Course Launch Form -",IF(D19&lt;&gt;"Yes",SUM(COUNTIF(I23:I549,"Yes"),COUNTIF(I23:I549,"No")),SUM(COUNTIF(H23:H549,"Trainer"),COUNTIF(H23:H549,"Participant"),COUNTIF(I23:I549,"Yes"),COUNTIF(I23:I549,"No"),-COUNTIF(F23:F549,"*@*"))),SUM(COUNTIF(H23:H549,"Moderator"),COUNTIF(H23:H549,"Participant")))-COUNTIF(F23:F549,"*@*"))&gt;0,SUM(IF(D4&lt;&gt;"- AMTC Course Launch Form -",IF(D19&lt;&gt;"Yes",SUM(COUNTIF(I23:I549,"Yes"),COUNTIF(I23:I549,"No")),SUM(COUNTIF(H23:H549,"Trainer"),COUNTIF(H23:H549,"Participant"),COUNTIF(I23:I549,"Yes"),COUNTIF(I23:I549,"No"),-COUNTA(G23:G549))),SUM(COUNTIF(H23:H549,"Moderator"),COUNTIF(H23:H549,"Participant")))-COUNTA(G23:G549))&gt;0,
SUM(COUNTA(C23:C549)-IF(D4&lt;&gt;"- AMTC Course Launch Form -",IF(D19&lt;&gt;"Yes",SUM(COUNTIF(I23:I549,"Yes"),COUNTIF(I23:I549,"No")),SUM(COUNTIF(H23:H549,"Trainer"),COUNTIF(H23:H549,"Participant"),COUNTIF(I23:I549,"Yes"),COUNTIF(I23:I549,"No"),-COUNTA(C23:C549))),SUM(COUNTIF(H23:H549,"Moderator"),COUNTIF(H23:H549,"Participant")))&gt;0,SUM(COUNTA(C23:C549)-COUNTA(D23:D549))&gt;0,SUM(COUNTA(C23:C549)-COUNTA(E23:E549))&gt;0,SUM(COUNTA(C23:C549)-COUNTIF(F23:F549,"*@*")))&gt;0,SUM(COUNTA(C23:C549)-COUNTA(G23:G549))&gt;0,
SUM(COUNTA(D23:D549)-IF(D4&lt;&gt;"- AMTC Course Launch Form -",IF(D19&lt;&gt;"Yes",SUM(COUNTIF(I23:I549,"Yes"),COUNTIF(I23:I549,"No")),SUM(COUNTIF(H23:H549,"Trainer"),COUNTIF(H23:H549,"Participant"),COUNTIF(I23:I549,"Yes"),COUNTIF(I23:I549,"No"),-COUNTA(D23:D549))),SUM(COUNTIF(H23:H549,"Moderator"),COUNTIF(H23:H549,"Participant"))))&gt;0,SUM(COUNTA(D23:D549)-COUNTA(C23:C549))&gt;0,SUM(COUNTA(D23:D549)-COUNTA(E23:E549))&gt;0,SUM(COUNTA(D23:D549)-COUNTIF(F23:F549,"*@*"))&gt;0,SUM(COUNTA(D23:D549)-COUNTA(G23:G549))&gt;0,
SUM(COUNTA(E23:E549)-IF(D4&lt;&gt;"- AMTC Course Launch Form -",IF(D19&lt;&gt;"Yes",SUM(COUNTIF(I23:I549,"Yes"),COUNTIF(I23:I549,"No")),SUM(COUNTIF(H23:H549,"Trainer"),COUNTIF(H23:H549,"Participant"),COUNTIF(I23:I549,"Yes"),COUNTIF(I23:I549,"No"),-COUNTA(E23:E549))),SUM(COUNTIF(H23:H549,"Moderator"),COUNTIF(H23:H549,"Participant"))))&gt;0,SUM(COUNTA(E23:E549)-COUNTA(C23:C549))&gt;0,SUM(COUNTA(E23:E549)-COUNTA(D23:D549))&gt;0,SUM(COUNTA(E23:E549)-COUNTIF(F23:F549,"*@*"))&gt;0,SUM(COUNTA(E23:E549)-COUNTA(G23:G549))&gt;0,
SUM(COUNTIF(F23:F549,"*@*")-IF(D4&lt;&gt;"- AMTC Course Launch Form -",IF(D19&lt;&gt;"Yes",SUM(COUNTIF(I23:I549,"Yes"),COUNTIF(I23:I549,"No")),SUM(COUNTIF(H23:H549,"Trainer"),COUNTIF(H23:H549,"Participant"),COUNTIF(I23:I549,"Yes"),COUNTIF(I23:I549,"No"),-COUNTIF(F23:F549,"*@*"))),SUM(COUNTIF(H23:H549,"Moderator"),COUNTIF(H23:H549,"Participant"))))&gt;0,SUM(COUNTIF(F23:F549,"*@*")-COUNTA(C23:C549))&gt;0,SUM(COUNTIF(F23:F549,"*@*")-COUNTA(D23:D549))&gt;0,SUM(COUNTIF(F23:F549,"*@*")-COUNTA(E23:E549))&gt;0,SUM(COUNTIF(F23:F549,"*@*")-COUNTA(G23:G549))&gt;0,
SUM(COUNTA(G23:G549)-IF(D4&lt;&gt;"- AMTC Course Launch Form -",IF(D19&lt;&gt;"Yes",SUM(COUNTIF(I23:I549,"Yes"),COUNTIF(I23:I549,"No")),SUM(COUNTIF(H23:H549,"Trainer"),COUNTIF(H23:H549,"Participant"),COUNTIF(I23:I549,"Yes"),COUNTIF(I23:I549,"No"),-COUNTA(G23:G549))),SUM(COUNTIF(H23:H549,"Moderator"),COUNTIF(H23:H549,"Participant"))))&gt;0,SUM(COUNTA(G23:G549)-COUNTA(C23:C549))&gt;0,SUM(COUNTA(G23:G549)-COUNTA(D23:D549))&gt;0,SUM(COUNTA(G23:G549)-COUNTIF(F23:F549,"*@*"))&gt;0,SUM(COUNTA(G23:G549)-COUNTA(E23:E549))&gt;0
),"Not Complete","Complete")</f>
        <v>Not Complete</v>
      </c>
      <c r="I8" s="28"/>
    </row>
    <row r="9" spans="2:9" ht="4.2" customHeight="1" x14ac:dyDescent="0.3">
      <c r="B9" s="38"/>
      <c r="C9" s="31"/>
      <c r="D9" s="23"/>
      <c r="E9" s="23"/>
      <c r="F9" s="32"/>
      <c r="G9" s="32"/>
      <c r="H9" s="31"/>
      <c r="I9" s="28"/>
    </row>
    <row r="10" spans="2:9" x14ac:dyDescent="0.3">
      <c r="B10" s="38"/>
      <c r="C10" s="29" t="s">
        <v>8</v>
      </c>
      <c r="D10" s="231"/>
      <c r="E10" s="232"/>
      <c r="F10" s="32"/>
      <c r="G10" s="22" t="str">
        <f>IF(H8="Not Complete","Missing Information:","")</f>
        <v>Missing Information:</v>
      </c>
      <c r="H10" s="234" t="str">
        <f>CONCATENATE(IF(D4=""," (D4)",""),IF(D8=""," (D8) ",""),IF(D10=""," (D10) ",""),IF(D12=""," (D12) ",""),IF(D15=""," (D15) ",""),IF(D17=""," (D17) ",""),IF(D19=""," (D19) ",""),IF(E15=""," (E15) ",""),IF(E17=""," (E17) ",""),IF(F15=""," (F15) ",""),IF(F17=""," (F17) ",""),
IF(COUNTA(C23:G549)=0,"Partcipant Information (Columns C-G)",""),
IF(OR(IF(D4&lt;&gt;"- AMTC Course Launch Form -",SUM(COUNTIF(I23:I549,"Yes"),COUNTIF(I23:I549,"No")),SUM(COUNTIF(H23:H549,"Moderator"),COUNTIF(H23:H549,"Participant")))-COUNTA(C23:C549)&gt;0,COUNTA(D23:D549)-COUNTA(C23:C549)&gt;0,COUNTA(E23:E549)-COUNTA(C23:C549)&gt;0,COUNTIF(F23:F549,"*@*")-COUNTA(C23:C549)&gt;0,COUNTA(G23:G549)-COUNTA(C23:C549)&gt;0),"Full Name Column (C) ",""),
IF(OR(IF(D4&lt;&gt;"- AMTC Course Launch Form -",SUM(COUNTIF(I23:I549,"Yes"),COUNTIF(I23:I549,"No")),SUM(COUNTIF(H23:H549,"Moderator"),COUNTIF(H23:H549,"Participant")))-COUNTA(D23:D549)&gt;0,COUNTA(C23:C549)-COUNTA(D23:D549)&gt;0,COUNTA(E23:E549)-COUNTA(D23:D549)&gt;0,COUNTIF(F23:F549,"*@*")-COUNTA(D23:D549)&gt;0,COUNTA(G23:G549)-COUNTA(D23:D549)&gt;0),"Last Name Column (D) ",""),
IF(OR(IF(D4&lt;&gt;"- AMTC Course Launch Form -",SUM(COUNTIF(I23:I549,"Yes"),COUNTIF(I23:I549,"No")),SUM(COUNTIF(H23:H549,"Moderator"),COUNTIF(H23:H549,"Participant")))-COUNTA(E23:E549)&gt;0,COUNTA(C23:C549)-COUNTA(E23:E549)&gt;0,COUNTA(D23:D549)-COUNTA(E23:E549)&gt;0,COUNTIF(F23:F549,"*@*")-COUNTA(E23:E549)&gt;0,COUNTA(G23:G549)-COUNTA(E23:E549)&gt;0),"First Name Column (E) ",""),
IF(OR(IF(D4&lt;&gt;"- AMTC Course Launch Form -",SUM(COUNTIF(I23:I549,"Yes"),COUNTIF(I23:I549,"No")),SUM(COUNTIF(H23:H549,"Moderator"),COUNTIF(H23:H549,"Participant")))-COUNTIF(F23:F549,"*@*")&gt;0,COUNTA(C23:C549)-COUNTIF(F23:F549,"*@*")&gt;0,COUNTA(D23:D549)-COUNTIF(F23:F549,"*@*")&gt;0,COUNTA(E23:E549)-COUNTIF(F23:F549,"*@*")&gt;0,COUNTA(G23:G549)-COUNTIF(F23:F549,"*@*")&gt;0),"E-mail Column (F) ",""),
IF(OR(IF(D4&lt;&gt;"- AMTC Course Launch Form -",SUM(COUNTIF(I23:I549,"Yes"),COUNTIF(I23:I549,"No")),SUM(COUNTIF(H23:H549,"Moderator"),COUNTIF(H23:H549,"Participant")))-COUNTA(G23:G549)&gt;0,COUNTA(C23:C549)-COUNTA(G23:G549)&gt;0,COUNTA(E23:E549)-COUNTA(G23:G549)&gt;0,COUNTIF(F23:F549,"*@*")-COUNTA(G23:G549)&gt;0,COUNTA(D23:D549)-COUNTA(G23:G549)&gt;0),
"Company Name Column (G) ",""),
IF(AND(D4="- AMTC Course Launch Form -",SUM(COUNTIF(F23:F549,"*@*")-SUM(COUNTIF(H23:H549,"Moderator"),COUNTIF(H23:H549,"Participant"))&gt;0,COUNTA(C23:C549)-SUM(COUNTIF(H23:H549,"Moderator"),COUNTIF(H23:H549,"Participant"))&gt;0,COUNTA(D23:D549)-SUM(COUNTIF(H23:H549,"Moderator"),COUNTIF(H23:H549,"Participant"))&gt;0,COUNTA(E23:E549)-SUM(COUNTIF(H23:H549,"Moderator"),COUNTIF(H23:H549,"Participant"))&gt;0,COUNTA(G23:G549)-SUM(COUNTIF(H23:H549,"Moderator"),COUNTIF(H23:H549,"Participant"))&gt;0)),"Moderator or Participant Column (H)",""),
IF(AND(D19="Yes",D4&lt;&gt;"- AMTC Course Launch Form -",SUM(COUNTIF(F23:F549,"*@*")-SUM(COUNTIF(H23:H549,"Trainer"),COUNTIF(H23:H549,"Participant"))&gt;0,COUNTA(C23:C549)-SUM(COUNTIF(H23:H549,"Trainer"),COUNTIF(H23:H549,"Participant"))&gt;0,COUNTA(D23:D549)-SUM(COUNTIF(H23:H549,"Trainer"),COUNTIF(H23:H549,"Participant"))&gt;0,COUNTA(E23:E549)-SUM(COUNTIF(H23:H549,"Trainer"),COUNTIF(H23:H549,"Participant"))&gt;0,COUNTA(G23:G549)-SUM(COUNTIF(H23:H549,"Trainer"),COUNTIF(H23:H549,"Participant"))&gt;0)),"Trainer or Participant Column (H)",""),
IF(AND(D4&lt;&gt;"- AMTC Course Launch Form -",OR(COUNTA(G23:G549)-SUM(COUNTIF(I23:I549,"Yes"),COUNTIF(I23:I549,"No"))&gt;0,COUNTA(C23:C549)-SUM(COUNTIF(I23:I549,"Yes"),COUNTIF(I23:I549,"No"))&gt;0,COUNTA(E23:E549)-SUM(COUNTIF(I23:I549,"Yes"),COUNTIF(I23:I549,"No"))&gt;0,COUNTIF(F23:F549,"*@*")-SUM(COUNTIF(I23:I549,"Yes"),COUNTIF(I23:I549,"No"))&gt;0,COUNTA(D23:D549)-SUM(COUNTIF(I23:I549,"Yes"),COUNTIF(I23:I549,"No"))&gt;0)),
"Completed Course Column (I)",""))</f>
        <v xml:space="preserve"> (D4) (D8)  (D10)  (D12)  (D15)  (D17)  (D19)  (E15)  (E17)  (F15)  (F17) Partcipant Information (Columns C-G)</v>
      </c>
      <c r="I10" s="28"/>
    </row>
    <row r="11" spans="2:9" ht="4.2" customHeight="1" x14ac:dyDescent="0.3">
      <c r="B11" s="38"/>
      <c r="C11" s="31"/>
      <c r="D11" s="23"/>
      <c r="E11" s="23"/>
      <c r="F11" s="32"/>
      <c r="G11"/>
      <c r="H11" s="234"/>
      <c r="I11" s="28"/>
    </row>
    <row r="12" spans="2:9" x14ac:dyDescent="0.3">
      <c r="B12" s="38"/>
      <c r="C12" s="29" t="s">
        <v>10</v>
      </c>
      <c r="D12" s="231"/>
      <c r="E12" s="232"/>
      <c r="F12" s="32"/>
      <c r="G12" s="180"/>
      <c r="H12" s="234"/>
      <c r="I12" s="28"/>
    </row>
    <row r="13" spans="2:9" ht="4.2" customHeight="1" x14ac:dyDescent="0.3">
      <c r="B13" s="38"/>
      <c r="C13" s="29"/>
      <c r="D13" s="22"/>
      <c r="E13" s="22"/>
      <c r="F13" s="32"/>
      <c r="G13" s="47"/>
      <c r="H13" s="234"/>
      <c r="I13" s="28"/>
    </row>
    <row r="14" spans="2:9" x14ac:dyDescent="0.3">
      <c r="B14" s="38"/>
      <c r="C14" s="29"/>
      <c r="D14" s="23" t="s">
        <v>3</v>
      </c>
      <c r="E14" s="23" t="s">
        <v>4</v>
      </c>
      <c r="F14" s="23" t="s">
        <v>5</v>
      </c>
      <c r="G14" s="48"/>
      <c r="H14" s="234"/>
      <c r="I14" s="28"/>
    </row>
    <row r="15" spans="2:9" x14ac:dyDescent="0.3">
      <c r="B15" s="38"/>
      <c r="C15" s="29" t="s">
        <v>7</v>
      </c>
      <c r="D15" s="214"/>
      <c r="E15" s="215"/>
      <c r="F15" s="216"/>
      <c r="G15" s="49"/>
      <c r="H15" s="234"/>
      <c r="I15" s="28"/>
    </row>
    <row r="16" spans="2:9" ht="4.2" customHeight="1" x14ac:dyDescent="0.3">
      <c r="B16" s="38"/>
      <c r="C16" s="31"/>
      <c r="D16" s="23"/>
      <c r="E16" s="23"/>
      <c r="F16" s="33"/>
      <c r="G16" s="49"/>
      <c r="H16" s="234"/>
      <c r="I16" s="28"/>
    </row>
    <row r="17" spans="2:10" x14ac:dyDescent="0.3">
      <c r="B17" s="38"/>
      <c r="C17" s="29" t="s">
        <v>9</v>
      </c>
      <c r="D17" s="214"/>
      <c r="E17" s="215"/>
      <c r="F17" s="216"/>
      <c r="G17" s="49"/>
      <c r="H17" s="234"/>
      <c r="I17" s="28"/>
    </row>
    <row r="18" spans="2:10" ht="4.2" customHeight="1" x14ac:dyDescent="0.3">
      <c r="B18" s="38"/>
      <c r="C18" s="31"/>
      <c r="D18" s="23"/>
      <c r="E18" s="23"/>
      <c r="F18" s="33"/>
      <c r="G18" s="33"/>
      <c r="H18" s="234"/>
      <c r="I18" s="28"/>
    </row>
    <row r="19" spans="2:10" x14ac:dyDescent="0.3">
      <c r="B19" s="38"/>
      <c r="C19" s="29" t="s">
        <v>120</v>
      </c>
      <c r="D19" s="231"/>
      <c r="E19" s="232"/>
      <c r="F19" s="33"/>
      <c r="G19" s="33"/>
      <c r="H19" s="27"/>
      <c r="I19" s="28"/>
    </row>
    <row r="20" spans="2:10" ht="4.2" customHeight="1" thickBot="1" x14ac:dyDescent="0.35">
      <c r="B20" s="38"/>
      <c r="C20" s="27"/>
      <c r="D20" s="27"/>
      <c r="E20" s="27"/>
      <c r="F20" s="27"/>
      <c r="G20" s="27"/>
      <c r="H20" s="27" t="s">
        <v>85</v>
      </c>
      <c r="I20" s="28"/>
    </row>
    <row r="21" spans="2:10" ht="16.2" customHeight="1" x14ac:dyDescent="0.3">
      <c r="B21" s="39"/>
      <c r="C21" s="40"/>
      <c r="D21" s="40"/>
      <c r="E21" s="40"/>
      <c r="F21" s="40"/>
      <c r="G21" s="40"/>
      <c r="H21" s="40"/>
      <c r="I21" s="51" t="s">
        <v>90</v>
      </c>
    </row>
    <row r="22" spans="2:10" ht="28.2" customHeight="1" thickBot="1" x14ac:dyDescent="0.35">
      <c r="B22" s="211" t="s">
        <v>11</v>
      </c>
      <c r="C22" s="41" t="s">
        <v>12</v>
      </c>
      <c r="D22" s="41" t="s">
        <v>13</v>
      </c>
      <c r="E22" s="41" t="s">
        <v>14</v>
      </c>
      <c r="F22" s="41" t="s">
        <v>15</v>
      </c>
      <c r="G22" s="41" t="s">
        <v>16</v>
      </c>
      <c r="H22" s="41" t="str">
        <f>CONCATENATE(IF(D4="- AMTC Course Launch Form -","Moderator or Participant",""),IF(AND(D19="Yes",D4&lt;&gt;"- AMTC Course Launch Form -"),"Trainer or Participant",""),IF(AND(D19&lt;&gt;"Yes",D4&lt;&gt;"- AMTC Course Launch Form -"),"NA",""))</f>
        <v>NA</v>
      </c>
      <c r="I22" s="50" t="s">
        <v>91</v>
      </c>
    </row>
    <row r="23" spans="2:10" x14ac:dyDescent="0.3">
      <c r="B23" s="227">
        <v>1</v>
      </c>
      <c r="C23" s="220"/>
      <c r="D23" s="220"/>
      <c r="E23" s="220"/>
      <c r="F23" s="221"/>
      <c r="G23" s="220"/>
      <c r="H23" s="223"/>
      <c r="I23" s="222" t="str">
        <f>_xlfn.IFNA(CONCATENATE(
IF(AND($D$4="Agency Management Training Course (AMTC)",$D$19&lt;&gt;"Yes"),'AMTC Gradebook (FOR AMTC ONLY)'!BJ7,""),
IF(AND($D$19="Yes",H23="Trainer",$D$4&lt;&gt;"- AMTC Course Launch Form -",VLOOKUP(F23,'TTT Grade Book (FOR TTT ONLY)'!E$10:K$507,7,FALSE)="Yes"),"Yes",""),
IF(AND($D$19="Yes",H23="Trainer",$D$4&lt;&gt;"- AMTC Course Launch Form -",VLOOKUP(F23,'TTT Grade Book (FOR TTT ONLY)'!E$10:K$507,7,FALSE)="No"),"No","")),"")</f>
        <v/>
      </c>
    </row>
    <row r="24" spans="2:10" x14ac:dyDescent="0.3">
      <c r="B24" s="98">
        <v>2</v>
      </c>
      <c r="C24" s="94"/>
      <c r="D24" s="94"/>
      <c r="E24" s="94"/>
      <c r="F24" s="97"/>
      <c r="G24" s="94"/>
      <c r="H24" s="148"/>
      <c r="I24" s="55" t="str">
        <f>_xlfn.IFNA(CONCATENATE(
IF(AND($D$4="Agency Management Training Course (AMTC)",$D$19&lt;&gt;"Yes"),'AMTC Gradebook (FOR AMTC ONLY)'!BJ8,""),
IF(AND($D$19="Yes",H24="Trainer",$D$4&lt;&gt;"- AMTC Course Launch Form -",VLOOKUP(F24,'TTT Grade Book (FOR TTT ONLY)'!E$10:K$507,7,FALSE)="Yes"),"Yes",""),
IF(AND($D$19="Yes",H24="Trainer",$D$4&lt;&gt;"- AMTC Course Launch Form -",VLOOKUP(F24,'TTT Grade Book (FOR TTT ONLY)'!E$10:K$507,7,FALSE)="No"),"No","")),"")</f>
        <v/>
      </c>
    </row>
    <row r="25" spans="2:10" x14ac:dyDescent="0.3">
      <c r="B25" s="228">
        <v>3</v>
      </c>
      <c r="C25" s="36"/>
      <c r="D25" s="36"/>
      <c r="E25" s="36"/>
      <c r="F25" s="96"/>
      <c r="G25" s="36"/>
      <c r="H25" s="146"/>
      <c r="I25" s="55" t="str">
        <f>_xlfn.IFNA(CONCATENATE(
IF(AND($D$4="Agency Management Training Course (AMTC)",$D$19&lt;&gt;"Yes"),'AMTC Gradebook (FOR AMTC ONLY)'!BJ9,""),
IF(AND($D$19="Yes",H25="Trainer",$D$4&lt;&gt;"- AMTC Course Launch Form -",VLOOKUP(F25,'TTT Grade Book (FOR TTT ONLY)'!E$10:K$507,7,FALSE)="Yes"),"Yes",""),
IF(AND($D$19="Yes",H25="Trainer",$D$4&lt;&gt;"- AMTC Course Launch Form -",VLOOKUP(F25,'TTT Grade Book (FOR TTT ONLY)'!E$10:K$507,7,FALSE)="No"),"No","")),"")</f>
        <v/>
      </c>
    </row>
    <row r="26" spans="2:10" x14ac:dyDescent="0.3">
      <c r="B26" s="98">
        <v>4</v>
      </c>
      <c r="C26" s="94"/>
      <c r="D26" s="94"/>
      <c r="E26" s="94"/>
      <c r="F26" s="97"/>
      <c r="G26" s="94"/>
      <c r="H26" s="148"/>
      <c r="I26" s="55" t="str">
        <f>_xlfn.IFNA(CONCATENATE(
IF(AND($D$4="Agency Management Training Course (AMTC)",$D$19&lt;&gt;"Yes"),'AMTC Gradebook (FOR AMTC ONLY)'!BJ10,""),
IF(AND($D$19="Yes",H26="Trainer",$D$4&lt;&gt;"- AMTC Course Launch Form -",VLOOKUP(F26,'TTT Grade Book (FOR TTT ONLY)'!E$10:K$507,7,FALSE)="Yes"),"Yes",""),
IF(AND($D$19="Yes",H26="Trainer",$D$4&lt;&gt;"- AMTC Course Launch Form -",VLOOKUP(F26,'TTT Grade Book (FOR TTT ONLY)'!E$10:K$507,7,FALSE)="No"),"No","")),"")</f>
        <v/>
      </c>
    </row>
    <row r="27" spans="2:10" x14ac:dyDescent="0.3">
      <c r="B27" s="228">
        <v>5</v>
      </c>
      <c r="C27" s="36"/>
      <c r="D27" s="36"/>
      <c r="E27" s="36"/>
      <c r="F27" s="96"/>
      <c r="G27" s="36"/>
      <c r="H27" s="146"/>
      <c r="I27" s="55" t="str">
        <f>_xlfn.IFNA(CONCATENATE(
IF(AND($D$4="Agency Management Training Course (AMTC)",$D$19&lt;&gt;"Yes"),'AMTC Gradebook (FOR AMTC ONLY)'!BJ11,""),
IF(AND($D$19="Yes",H27="Trainer",$D$4&lt;&gt;"- AMTC Course Launch Form -",VLOOKUP(F27,'TTT Grade Book (FOR TTT ONLY)'!E$10:K$507,7,FALSE)="Yes"),"Yes",""),
IF(AND($D$19="Yes",H27="Trainer",$D$4&lt;&gt;"- AMTC Course Launch Form -",VLOOKUP(F27,'TTT Grade Book (FOR TTT ONLY)'!E$10:K$507,7,FALSE)="No"),"No","")),"")</f>
        <v/>
      </c>
    </row>
    <row r="28" spans="2:10" x14ac:dyDescent="0.3">
      <c r="B28" s="98">
        <v>6</v>
      </c>
      <c r="C28" s="94"/>
      <c r="D28" s="94"/>
      <c r="E28" s="94"/>
      <c r="F28" s="97"/>
      <c r="G28" s="94"/>
      <c r="H28" s="224"/>
      <c r="I28" s="55" t="str">
        <f>_xlfn.IFNA(CONCATENATE(
IF(AND($D$4="Agency Management Training Course (AMTC)",$D$19&lt;&gt;"Yes"),'AMTC Gradebook (FOR AMTC ONLY)'!BJ12,""),
IF(AND($D$19="Yes",H28="Trainer",$D$4&lt;&gt;"- AMTC Course Launch Form -",VLOOKUP(F28,'TTT Grade Book (FOR TTT ONLY)'!E$10:K$507,7,FALSE)="Yes"),"Yes",""),
IF(AND($D$19="Yes",H28="Trainer",$D$4&lt;&gt;"- AMTC Course Launch Form -",VLOOKUP(F28,'TTT Grade Book (FOR TTT ONLY)'!E$10:K$507,7,FALSE)="No"),"No","")),"")</f>
        <v/>
      </c>
    </row>
    <row r="29" spans="2:10" x14ac:dyDescent="0.3">
      <c r="B29" s="228">
        <v>7</v>
      </c>
      <c r="C29" s="36"/>
      <c r="D29" s="36"/>
      <c r="E29" s="36"/>
      <c r="F29" s="36"/>
      <c r="G29" s="36"/>
      <c r="H29" s="146"/>
      <c r="I29" s="55" t="str">
        <f>_xlfn.IFNA(CONCATENATE(
IF(AND($D$4="Agency Management Training Course (AMTC)",$D$19&lt;&gt;"Yes"),'AMTC Gradebook (FOR AMTC ONLY)'!BJ13,""),
IF(AND($D$19="Yes",H29="Trainer",$D$4&lt;&gt;"- AMTC Course Launch Form -",VLOOKUP(F29,'TTT Grade Book (FOR TTT ONLY)'!E$10:K$507,7,FALSE)="Yes"),"Yes",""),
IF(AND($D$19="Yes",H29="Trainer",$D$4&lt;&gt;"- AMTC Course Launch Form -",VLOOKUP(F29,'TTT Grade Book (FOR TTT ONLY)'!E$10:K$507,7,FALSE)="No"),"No","")),"")</f>
        <v/>
      </c>
      <c r="J29" s="54"/>
    </row>
    <row r="30" spans="2:10" x14ac:dyDescent="0.3">
      <c r="B30" s="98">
        <v>8</v>
      </c>
      <c r="C30" s="94"/>
      <c r="D30" s="94"/>
      <c r="E30" s="94"/>
      <c r="F30" s="94"/>
      <c r="G30" s="94"/>
      <c r="H30" s="224"/>
      <c r="I30" s="55" t="str">
        <f>_xlfn.IFNA(CONCATENATE(
IF(AND($D$4="Agency Management Training Course (AMTC)",$D$19&lt;&gt;"Yes"),'AMTC Gradebook (FOR AMTC ONLY)'!BJ14,""),
IF(AND($D$19="Yes",H30="Trainer",$D$4&lt;&gt;"- AMTC Course Launch Form -",VLOOKUP(F30,'TTT Grade Book (FOR TTT ONLY)'!E$10:K$507,7,FALSE)="Yes"),"Yes",""),
IF(AND($D$19="Yes",H30="Trainer",$D$4&lt;&gt;"- AMTC Course Launch Form -",VLOOKUP(F30,'TTT Grade Book (FOR TTT ONLY)'!E$10:K$507,7,FALSE)="No"),"No","")),"")</f>
        <v/>
      </c>
      <c r="J30" s="54"/>
    </row>
    <row r="31" spans="2:10" x14ac:dyDescent="0.3">
      <c r="B31" s="228">
        <v>9</v>
      </c>
      <c r="C31" s="36"/>
      <c r="D31" s="36"/>
      <c r="E31" s="36"/>
      <c r="F31" s="36"/>
      <c r="G31" s="36"/>
      <c r="H31" s="225"/>
      <c r="I31" s="55" t="str">
        <f>_xlfn.IFNA(CONCATENATE(
IF(AND($D$4="Agency Management Training Course (AMTC)",$D$19&lt;&gt;"Yes"),'AMTC Gradebook (FOR AMTC ONLY)'!BJ15,""),
IF(AND($D$19="Yes",H31="Trainer",$D$4&lt;&gt;"- AMTC Course Launch Form -",VLOOKUP(F31,'TTT Grade Book (FOR TTT ONLY)'!E$10:K$507,7,FALSE)="Yes"),"Yes",""),
IF(AND($D$19="Yes",H31="Trainer",$D$4&lt;&gt;"- AMTC Course Launch Form -",VLOOKUP(F31,'TTT Grade Book (FOR TTT ONLY)'!E$10:K$507,7,FALSE)="No"),"No","")),"")</f>
        <v/>
      </c>
      <c r="J31" s="54"/>
    </row>
    <row r="32" spans="2:10" x14ac:dyDescent="0.3">
      <c r="B32" s="98">
        <v>10</v>
      </c>
      <c r="C32" s="94"/>
      <c r="D32" s="94"/>
      <c r="E32" s="94"/>
      <c r="F32" s="94"/>
      <c r="G32" s="94"/>
      <c r="H32" s="224"/>
      <c r="I32" s="55" t="str">
        <f>_xlfn.IFNA(CONCATENATE(
IF(AND($D$4="Agency Management Training Course (AMTC)",$D$19&lt;&gt;"Yes"),'AMTC Gradebook (FOR AMTC ONLY)'!BJ16,""),
IF(AND($D$19="Yes",H32="Trainer",$D$4&lt;&gt;"- AMTC Course Launch Form -",VLOOKUP(F32,'TTT Grade Book (FOR TTT ONLY)'!E$10:K$507,7,FALSE)="Yes"),"Yes",""),
IF(AND($D$19="Yes",H32="Trainer",$D$4&lt;&gt;"- AMTC Course Launch Form -",VLOOKUP(F32,'TTT Grade Book (FOR TTT ONLY)'!E$10:K$507,7,FALSE)="No"),"No","")),"")</f>
        <v/>
      </c>
      <c r="J32" s="54"/>
    </row>
    <row r="33" spans="2:10" x14ac:dyDescent="0.3">
      <c r="B33" s="228">
        <v>11</v>
      </c>
      <c r="C33" s="36"/>
      <c r="D33" s="36"/>
      <c r="E33" s="36"/>
      <c r="F33" s="36"/>
      <c r="G33" s="36"/>
      <c r="H33" s="225"/>
      <c r="I33" s="55" t="str">
        <f>_xlfn.IFNA(CONCATENATE(
IF(AND($D$4="Agency Management Training Course (AMTC)",$D$19&lt;&gt;"Yes"),'AMTC Gradebook (FOR AMTC ONLY)'!BJ17,""),
IF(AND($D$19="Yes",H33="Trainer",$D$4&lt;&gt;"- AMTC Course Launch Form -",VLOOKUP(F33,'TTT Grade Book (FOR TTT ONLY)'!E$10:K$507,7,FALSE)="Yes"),"Yes",""),
IF(AND($D$19="Yes",H33="Trainer",$D$4&lt;&gt;"- AMTC Course Launch Form -",VLOOKUP(F33,'TTT Grade Book (FOR TTT ONLY)'!E$10:K$507,7,FALSE)="No"),"No","")),"")</f>
        <v/>
      </c>
      <c r="J33" s="54"/>
    </row>
    <row r="34" spans="2:10" x14ac:dyDescent="0.3">
      <c r="B34" s="98">
        <v>12</v>
      </c>
      <c r="C34" s="94"/>
      <c r="D34" s="94"/>
      <c r="E34" s="94"/>
      <c r="F34" s="94"/>
      <c r="G34" s="94"/>
      <c r="H34" s="224"/>
      <c r="I34" s="55" t="str">
        <f>_xlfn.IFNA(CONCATENATE(
IF(AND($D$4="Agency Management Training Course (AMTC)",$D$19&lt;&gt;"Yes"),'AMTC Gradebook (FOR AMTC ONLY)'!BJ18,""),
IF(AND($D$19="Yes",H34="Trainer",$D$4&lt;&gt;"- AMTC Course Launch Form -",VLOOKUP(F34,'TTT Grade Book (FOR TTT ONLY)'!E$10:K$507,7,FALSE)="Yes"),"Yes",""),
IF(AND($D$19="Yes",H34="Trainer",$D$4&lt;&gt;"- AMTC Course Launch Form -",VLOOKUP(F34,'TTT Grade Book (FOR TTT ONLY)'!E$10:K$507,7,FALSE)="No"),"No","")),"")</f>
        <v/>
      </c>
      <c r="J34" s="54"/>
    </row>
    <row r="35" spans="2:10" x14ac:dyDescent="0.3">
      <c r="B35" s="228">
        <v>13</v>
      </c>
      <c r="C35" s="36"/>
      <c r="D35" s="36"/>
      <c r="E35" s="36"/>
      <c r="F35" s="36"/>
      <c r="G35" s="36"/>
      <c r="H35" s="225"/>
      <c r="I35" s="55" t="str">
        <f>_xlfn.IFNA(CONCATENATE(
IF(AND($D$4="Agency Management Training Course (AMTC)",$D$19&lt;&gt;"Yes"),'AMTC Gradebook (FOR AMTC ONLY)'!BJ19,""),
IF(AND($D$19="Yes",H35="Trainer",$D$4&lt;&gt;"- AMTC Course Launch Form -",VLOOKUP(F35,'TTT Grade Book (FOR TTT ONLY)'!E$10:K$507,7,FALSE)="Yes"),"Yes",""),
IF(AND($D$19="Yes",H35="Trainer",$D$4&lt;&gt;"- AMTC Course Launch Form -",VLOOKUP(F35,'TTT Grade Book (FOR TTT ONLY)'!E$10:K$507,7,FALSE)="No"),"No","")),"")</f>
        <v/>
      </c>
      <c r="J35" s="54"/>
    </row>
    <row r="36" spans="2:10" x14ac:dyDescent="0.3">
      <c r="B36" s="98">
        <v>14</v>
      </c>
      <c r="C36" s="94"/>
      <c r="D36" s="94"/>
      <c r="E36" s="94"/>
      <c r="F36" s="94"/>
      <c r="G36" s="94"/>
      <c r="H36" s="224"/>
      <c r="I36" s="55" t="str">
        <f>_xlfn.IFNA(CONCATENATE(
IF(AND($D$4="Agency Management Training Course (AMTC)",$D$19&lt;&gt;"Yes"),'AMTC Gradebook (FOR AMTC ONLY)'!BJ20,""),
IF(AND($D$19="Yes",H36="Trainer",$D$4&lt;&gt;"- AMTC Course Launch Form -",VLOOKUP(F36,'TTT Grade Book (FOR TTT ONLY)'!E$10:K$507,7,FALSE)="Yes"),"Yes",""),
IF(AND($D$19="Yes",H36="Trainer",$D$4&lt;&gt;"- AMTC Course Launch Form -",VLOOKUP(F36,'TTT Grade Book (FOR TTT ONLY)'!E$10:K$507,7,FALSE)="No"),"No","")),"")</f>
        <v/>
      </c>
      <c r="J36" s="54"/>
    </row>
    <row r="37" spans="2:10" x14ac:dyDescent="0.3">
      <c r="B37" s="228">
        <v>15</v>
      </c>
      <c r="C37" s="36"/>
      <c r="D37" s="36"/>
      <c r="E37" s="36"/>
      <c r="F37" s="36"/>
      <c r="G37" s="36"/>
      <c r="H37" s="225"/>
      <c r="I37" s="55" t="str">
        <f>_xlfn.IFNA(CONCATENATE(
IF(AND($D$4="Agency Management Training Course (AMTC)",$D$19&lt;&gt;"Yes"),'AMTC Gradebook (FOR AMTC ONLY)'!BJ21,""),
IF(AND($D$19="Yes",H37="Trainer",$D$4&lt;&gt;"- AMTC Course Launch Form -",VLOOKUP(F37,'TTT Grade Book (FOR TTT ONLY)'!E$10:K$507,7,FALSE)="Yes"),"Yes",""),
IF(AND($D$19="Yes",H37="Trainer",$D$4&lt;&gt;"- AMTC Course Launch Form -",VLOOKUP(F37,'TTT Grade Book (FOR TTT ONLY)'!E$10:K$507,7,FALSE)="No"),"No","")),"")</f>
        <v/>
      </c>
      <c r="J37" s="54"/>
    </row>
    <row r="38" spans="2:10" x14ac:dyDescent="0.3">
      <c r="B38" s="98">
        <v>16</v>
      </c>
      <c r="C38" s="94"/>
      <c r="D38" s="94"/>
      <c r="E38" s="94"/>
      <c r="F38" s="94"/>
      <c r="G38" s="94"/>
      <c r="H38" s="224"/>
      <c r="I38" s="55" t="str">
        <f>_xlfn.IFNA(CONCATENATE(
IF(AND($D$4="Agency Management Training Course (AMTC)",$D$19&lt;&gt;"Yes"),'AMTC Gradebook (FOR AMTC ONLY)'!BJ22,""),
IF(AND($D$19="Yes",H38="Trainer",$D$4&lt;&gt;"- AMTC Course Launch Form -",VLOOKUP(F38,'TTT Grade Book (FOR TTT ONLY)'!E$10:K$507,7,FALSE)="Yes"),"Yes",""),
IF(AND($D$19="Yes",H38="Trainer",$D$4&lt;&gt;"- AMTC Course Launch Form -",VLOOKUP(F38,'TTT Grade Book (FOR TTT ONLY)'!E$10:K$507,7,FALSE)="No"),"No","")),"")</f>
        <v/>
      </c>
      <c r="J38" s="54"/>
    </row>
    <row r="39" spans="2:10" x14ac:dyDescent="0.3">
      <c r="B39" s="228">
        <v>17</v>
      </c>
      <c r="C39" s="36"/>
      <c r="D39" s="36"/>
      <c r="E39" s="36"/>
      <c r="F39" s="36"/>
      <c r="G39" s="36"/>
      <c r="H39" s="225"/>
      <c r="I39" s="55" t="str">
        <f>_xlfn.IFNA(CONCATENATE(
IF(AND($D$4="Agency Management Training Course (AMTC)",$D$19&lt;&gt;"Yes"),'AMTC Gradebook (FOR AMTC ONLY)'!BJ23,""),
IF(AND($D$19="Yes",H39="Trainer",$D$4&lt;&gt;"- AMTC Course Launch Form -",VLOOKUP(F39,'TTT Grade Book (FOR TTT ONLY)'!E$10:K$507,7,FALSE)="Yes"),"Yes",""),
IF(AND($D$19="Yes",H39="Trainer",$D$4&lt;&gt;"- AMTC Course Launch Form -",VLOOKUP(F39,'TTT Grade Book (FOR TTT ONLY)'!E$10:K$507,7,FALSE)="No"),"No","")),"")</f>
        <v/>
      </c>
      <c r="J39" s="54"/>
    </row>
    <row r="40" spans="2:10" x14ac:dyDescent="0.3">
      <c r="B40" s="98">
        <v>18</v>
      </c>
      <c r="C40" s="94"/>
      <c r="D40" s="94"/>
      <c r="E40" s="94"/>
      <c r="F40" s="94"/>
      <c r="G40" s="94"/>
      <c r="H40" s="224"/>
      <c r="I40" s="55" t="str">
        <f>_xlfn.IFNA(CONCATENATE(
IF(AND($D$4="Agency Management Training Course (AMTC)",$D$19&lt;&gt;"Yes"),'AMTC Gradebook (FOR AMTC ONLY)'!BJ24,""),
IF(AND($D$19="Yes",H40="Trainer",$D$4&lt;&gt;"- AMTC Course Launch Form -",VLOOKUP(F40,'TTT Grade Book (FOR TTT ONLY)'!E$10:K$507,7,FALSE)="Yes"),"Yes",""),
IF(AND($D$19="Yes",H40="Trainer",$D$4&lt;&gt;"- AMTC Course Launch Form -",VLOOKUP(F40,'TTT Grade Book (FOR TTT ONLY)'!E$10:K$507,7,FALSE)="No"),"No","")),"")</f>
        <v/>
      </c>
      <c r="J40" s="54"/>
    </row>
    <row r="41" spans="2:10" x14ac:dyDescent="0.3">
      <c r="B41" s="228">
        <v>19</v>
      </c>
      <c r="C41" s="36"/>
      <c r="D41" s="36"/>
      <c r="E41" s="36"/>
      <c r="F41" s="36"/>
      <c r="G41" s="36"/>
      <c r="H41" s="225"/>
      <c r="I41" s="55" t="str">
        <f>_xlfn.IFNA(CONCATENATE(
IF(AND($D$4="Agency Management Training Course (AMTC)",$D$19&lt;&gt;"Yes"),'AMTC Gradebook (FOR AMTC ONLY)'!BJ25,""),
IF(AND($D$19="Yes",H41="Trainer",$D$4&lt;&gt;"- AMTC Course Launch Form -",VLOOKUP(F41,'TTT Grade Book (FOR TTT ONLY)'!E$10:K$507,7,FALSE)="Yes"),"Yes",""),
IF(AND($D$19="Yes",H41="Trainer",$D$4&lt;&gt;"- AMTC Course Launch Form -",VLOOKUP(F41,'TTT Grade Book (FOR TTT ONLY)'!E$10:K$507,7,FALSE)="No"),"No","")),"")</f>
        <v/>
      </c>
      <c r="J41" s="54"/>
    </row>
    <row r="42" spans="2:10" x14ac:dyDescent="0.3">
      <c r="B42" s="98">
        <v>20</v>
      </c>
      <c r="C42" s="94"/>
      <c r="D42" s="94"/>
      <c r="E42" s="94"/>
      <c r="F42" s="94"/>
      <c r="G42" s="94"/>
      <c r="H42" s="224"/>
      <c r="I42" s="55" t="str">
        <f>_xlfn.IFNA(CONCATENATE(
IF(AND($D$4="Agency Management Training Course (AMTC)",$D$19&lt;&gt;"Yes"),'AMTC Gradebook (FOR AMTC ONLY)'!BJ26,""),
IF(AND($D$19="Yes",H42="Trainer",$D$4&lt;&gt;"- AMTC Course Launch Form -",VLOOKUP(F42,'TTT Grade Book (FOR TTT ONLY)'!E$10:K$507,7,FALSE)="Yes"),"Yes",""),
IF(AND($D$19="Yes",H42="Trainer",$D$4&lt;&gt;"- AMTC Course Launch Form -",VLOOKUP(F42,'TTT Grade Book (FOR TTT ONLY)'!E$10:K$507,7,FALSE)="No"),"No","")),"")</f>
        <v/>
      </c>
      <c r="J42" s="54"/>
    </row>
    <row r="43" spans="2:10" x14ac:dyDescent="0.3">
      <c r="B43" s="228">
        <v>21</v>
      </c>
      <c r="C43" s="36"/>
      <c r="D43" s="36"/>
      <c r="E43" s="36"/>
      <c r="F43" s="36"/>
      <c r="G43" s="36"/>
      <c r="H43" s="225"/>
      <c r="I43" s="55" t="str">
        <f>_xlfn.IFNA(CONCATENATE(
IF(AND($D$4="Agency Management Training Course (AMTC)",$D$19&lt;&gt;"Yes"),'AMTC Gradebook (FOR AMTC ONLY)'!BJ27,""),
IF(AND($D$19="Yes",H43="Trainer",$D$4&lt;&gt;"- AMTC Course Launch Form -",VLOOKUP(F43,'TTT Grade Book (FOR TTT ONLY)'!E$10:K$507,7,FALSE)="Yes"),"Yes",""),
IF(AND($D$19="Yes",H43="Trainer",$D$4&lt;&gt;"- AMTC Course Launch Form -",VLOOKUP(F43,'TTT Grade Book (FOR TTT ONLY)'!E$10:K$507,7,FALSE)="No"),"No","")),"")</f>
        <v/>
      </c>
      <c r="J43" s="54"/>
    </row>
    <row r="44" spans="2:10" x14ac:dyDescent="0.3">
      <c r="B44" s="98">
        <v>22</v>
      </c>
      <c r="C44" s="94"/>
      <c r="D44" s="94"/>
      <c r="E44" s="94"/>
      <c r="F44" s="94"/>
      <c r="G44" s="94"/>
      <c r="H44" s="224"/>
      <c r="I44" s="55" t="str">
        <f>_xlfn.IFNA(CONCATENATE(
IF(AND($D$4="Agency Management Training Course (AMTC)",$D$19&lt;&gt;"Yes"),'AMTC Gradebook (FOR AMTC ONLY)'!BJ28,""),
IF(AND($D$19="Yes",H44="Trainer",$D$4&lt;&gt;"- AMTC Course Launch Form -",VLOOKUP(F44,'TTT Grade Book (FOR TTT ONLY)'!E$10:K$507,7,FALSE)="Yes"),"Yes",""),
IF(AND($D$19="Yes",H44="Trainer",$D$4&lt;&gt;"- AMTC Course Launch Form -",VLOOKUP(F44,'TTT Grade Book (FOR TTT ONLY)'!E$10:K$507,7,FALSE)="No"),"No","")),"")</f>
        <v/>
      </c>
      <c r="J44" s="54"/>
    </row>
    <row r="45" spans="2:10" x14ac:dyDescent="0.3">
      <c r="B45" s="228">
        <v>23</v>
      </c>
      <c r="C45" s="36"/>
      <c r="D45" s="36"/>
      <c r="E45" s="36"/>
      <c r="F45" s="36"/>
      <c r="G45" s="36"/>
      <c r="H45" s="225"/>
      <c r="I45" s="55" t="str">
        <f>_xlfn.IFNA(CONCATENATE(
IF(AND($D$4="Agency Management Training Course (AMTC)",$D$19&lt;&gt;"Yes"),'AMTC Gradebook (FOR AMTC ONLY)'!BJ29,""),
IF(AND($D$19="Yes",H45="Trainer",$D$4&lt;&gt;"- AMTC Course Launch Form -",VLOOKUP(F45,'TTT Grade Book (FOR TTT ONLY)'!E$10:K$507,7,FALSE)="Yes"),"Yes",""),
IF(AND($D$19="Yes",H45="Trainer",$D$4&lt;&gt;"- AMTC Course Launch Form -",VLOOKUP(F45,'TTT Grade Book (FOR TTT ONLY)'!E$10:K$507,7,FALSE)="No"),"No","")),"")</f>
        <v/>
      </c>
      <c r="J45" s="54"/>
    </row>
    <row r="46" spans="2:10" x14ac:dyDescent="0.3">
      <c r="B46" s="98">
        <v>24</v>
      </c>
      <c r="C46" s="94"/>
      <c r="D46" s="94"/>
      <c r="E46" s="94"/>
      <c r="F46" s="94"/>
      <c r="G46" s="94"/>
      <c r="H46" s="224"/>
      <c r="I46" s="55" t="str">
        <f>_xlfn.IFNA(CONCATENATE(
IF(AND($D$4="Agency Management Training Course (AMTC)",$D$19&lt;&gt;"Yes"),'AMTC Gradebook (FOR AMTC ONLY)'!BJ30,""),
IF(AND($D$19="Yes",H46="Trainer",$D$4&lt;&gt;"- AMTC Course Launch Form -",VLOOKUP(F46,'TTT Grade Book (FOR TTT ONLY)'!E$10:K$507,7,FALSE)="Yes"),"Yes",""),
IF(AND($D$19="Yes",H46="Trainer",$D$4&lt;&gt;"- AMTC Course Launch Form -",VLOOKUP(F46,'TTT Grade Book (FOR TTT ONLY)'!E$10:K$507,7,FALSE)="No"),"No","")),"")</f>
        <v/>
      </c>
      <c r="J46" s="54"/>
    </row>
    <row r="47" spans="2:10" x14ac:dyDescent="0.3">
      <c r="B47" s="228">
        <v>25</v>
      </c>
      <c r="C47" s="36"/>
      <c r="D47" s="36"/>
      <c r="E47" s="36"/>
      <c r="F47" s="36"/>
      <c r="G47" s="36"/>
      <c r="H47" s="225"/>
      <c r="I47" s="55" t="str">
        <f>_xlfn.IFNA(CONCATENATE(
IF(AND($D$4="Agency Management Training Course (AMTC)",$D$19&lt;&gt;"Yes"),'AMTC Gradebook (FOR AMTC ONLY)'!BJ31,""),
IF(AND($D$19="Yes",H47="Trainer",$D$4&lt;&gt;"- AMTC Course Launch Form -",VLOOKUP(F47,'TTT Grade Book (FOR TTT ONLY)'!E$10:K$507,7,FALSE)="Yes"),"Yes",""),
IF(AND($D$19="Yes",H47="Trainer",$D$4&lt;&gt;"- AMTC Course Launch Form -",VLOOKUP(F47,'TTT Grade Book (FOR TTT ONLY)'!E$10:K$507,7,FALSE)="No"),"No","")),"")</f>
        <v/>
      </c>
      <c r="J47" s="54"/>
    </row>
    <row r="48" spans="2:10" x14ac:dyDescent="0.3">
      <c r="B48" s="98">
        <v>26</v>
      </c>
      <c r="C48" s="94"/>
      <c r="D48" s="94"/>
      <c r="E48" s="94"/>
      <c r="F48" s="94"/>
      <c r="G48" s="94"/>
      <c r="H48" s="224"/>
      <c r="I48" s="55" t="str">
        <f>_xlfn.IFNA(CONCATENATE(
IF(AND($D$4="Agency Management Training Course (AMTC)",$D$19&lt;&gt;"Yes"),'AMTC Gradebook (FOR AMTC ONLY)'!BJ32,""),
IF(AND($D$19="Yes",H48="Trainer",$D$4&lt;&gt;"- AMTC Course Launch Form -",VLOOKUP(F48,'TTT Grade Book (FOR TTT ONLY)'!E$10:K$507,7,FALSE)="Yes"),"Yes",""),
IF(AND($D$19="Yes",H48="Trainer",$D$4&lt;&gt;"- AMTC Course Launch Form -",VLOOKUP(F48,'TTT Grade Book (FOR TTT ONLY)'!E$10:K$507,7,FALSE)="No"),"No","")),"")</f>
        <v/>
      </c>
      <c r="J48" s="54"/>
    </row>
    <row r="49" spans="2:10" x14ac:dyDescent="0.3">
      <c r="B49" s="228">
        <v>27</v>
      </c>
      <c r="C49" s="36"/>
      <c r="D49" s="36"/>
      <c r="E49" s="36"/>
      <c r="F49" s="36"/>
      <c r="G49" s="36"/>
      <c r="H49" s="225"/>
      <c r="I49" s="55" t="str">
        <f>_xlfn.IFNA(CONCATENATE(
IF(AND($D$4="Agency Management Training Course (AMTC)",$D$19&lt;&gt;"Yes"),'AMTC Gradebook (FOR AMTC ONLY)'!BJ33,""),
IF(AND($D$19="Yes",H49="Trainer",$D$4&lt;&gt;"- AMTC Course Launch Form -",VLOOKUP(F49,'TTT Grade Book (FOR TTT ONLY)'!E$10:K$507,7,FALSE)="Yes"),"Yes",""),
IF(AND($D$19="Yes",H49="Trainer",$D$4&lt;&gt;"- AMTC Course Launch Form -",VLOOKUP(F49,'TTT Grade Book (FOR TTT ONLY)'!E$10:K$507,7,FALSE)="No"),"No","")),"")</f>
        <v/>
      </c>
      <c r="J49" s="54"/>
    </row>
    <row r="50" spans="2:10" x14ac:dyDescent="0.3">
      <c r="B50" s="98">
        <v>28</v>
      </c>
      <c r="C50" s="94"/>
      <c r="D50" s="94"/>
      <c r="E50" s="94"/>
      <c r="F50" s="94"/>
      <c r="G50" s="94"/>
      <c r="H50" s="224"/>
      <c r="I50" s="55" t="str">
        <f>_xlfn.IFNA(CONCATENATE(
IF(AND($D$4="Agency Management Training Course (AMTC)",$D$19&lt;&gt;"Yes"),'AMTC Gradebook (FOR AMTC ONLY)'!BJ34,""),
IF(AND($D$19="Yes",H50="Trainer",$D$4&lt;&gt;"- AMTC Course Launch Form -",VLOOKUP(F50,'TTT Grade Book (FOR TTT ONLY)'!E$10:K$507,7,FALSE)="Yes"),"Yes",""),
IF(AND($D$19="Yes",H50="Trainer",$D$4&lt;&gt;"- AMTC Course Launch Form -",VLOOKUP(F50,'TTT Grade Book (FOR TTT ONLY)'!E$10:K$507,7,FALSE)="No"),"No","")),"")</f>
        <v/>
      </c>
      <c r="J50" s="54"/>
    </row>
    <row r="51" spans="2:10" x14ac:dyDescent="0.3">
      <c r="B51" s="228">
        <v>29</v>
      </c>
      <c r="C51" s="36"/>
      <c r="D51" s="36"/>
      <c r="E51" s="36"/>
      <c r="F51" s="36"/>
      <c r="G51" s="36"/>
      <c r="H51" s="225"/>
      <c r="I51" s="55" t="str">
        <f>_xlfn.IFNA(CONCATENATE(
IF(AND($D$4="Agency Management Training Course (AMTC)",$D$19&lt;&gt;"Yes"),'AMTC Gradebook (FOR AMTC ONLY)'!BJ35,""),
IF(AND($D$19="Yes",H51="Trainer",$D$4&lt;&gt;"- AMTC Course Launch Form -",VLOOKUP(F51,'TTT Grade Book (FOR TTT ONLY)'!E$10:K$507,7,FALSE)="Yes"),"Yes",""),
IF(AND($D$19="Yes",H51="Trainer",$D$4&lt;&gt;"- AMTC Course Launch Form -",VLOOKUP(F51,'TTT Grade Book (FOR TTT ONLY)'!E$10:K$507,7,FALSE)="No"),"No","")),"")</f>
        <v/>
      </c>
      <c r="J51" s="54"/>
    </row>
    <row r="52" spans="2:10" ht="15" thickBot="1" x14ac:dyDescent="0.35">
      <c r="B52" s="229">
        <v>30</v>
      </c>
      <c r="C52" s="95"/>
      <c r="D52" s="95"/>
      <c r="E52" s="95"/>
      <c r="F52" s="95"/>
      <c r="G52" s="95"/>
      <c r="H52" s="226"/>
      <c r="I52" s="55" t="str">
        <f>_xlfn.IFNA(CONCATENATE(
IF(AND($D$4="Agency Management Training Course (AMTC)",$D$19&lt;&gt;"Yes"),'AMTC Gradebook (FOR AMTC ONLY)'!BJ36,""),
IF(AND($D$19="Yes",H52="Trainer",$D$4&lt;&gt;"- AMTC Course Launch Form -",VLOOKUP(F52,'TTT Grade Book (FOR TTT ONLY)'!E$10:K$507,7,FALSE)="Yes"),"Yes",""),
IF(AND($D$19="Yes",H52="Trainer",$D$4&lt;&gt;"- AMTC Course Launch Form -",VLOOKUP(F52,'TTT Grade Book (FOR TTT ONLY)'!E$10:K$507,7,FALSE)="No"),"No","")),"")</f>
        <v/>
      </c>
      <c r="J52" s="54"/>
    </row>
    <row r="53" spans="2:10" x14ac:dyDescent="0.3">
      <c r="B53" s="228"/>
      <c r="C53" s="36"/>
      <c r="D53" s="36"/>
      <c r="E53" s="36"/>
      <c r="F53" s="36"/>
      <c r="G53" s="36"/>
      <c r="H53" s="225"/>
      <c r="I53" s="55" t="str">
        <f>_xlfn.IFNA(CONCATENATE(
IF(AND($D$4="Agency Management Training Course (AMTC)",$D$19&lt;&gt;"Yes"),'AMTC Gradebook (FOR AMTC ONLY)'!BJ37,""),
IF(AND($D$19="Yes",H53="Trainer",$D$4&lt;&gt;"- AMTC Course Launch Form -",VLOOKUP(F53,'TTT Grade Book (FOR TTT ONLY)'!E$10:K$507,7,FALSE)="Yes"),"Yes",""),
IF(AND($D$19="Yes",H53="Trainer",$D$4&lt;&gt;"- AMTC Course Launch Form -",VLOOKUP(F53,'TTT Grade Book (FOR TTT ONLY)'!E$10:K$507,7,FALSE)="No"),"No","")),"")</f>
        <v/>
      </c>
      <c r="J53" s="54"/>
    </row>
    <row r="54" spans="2:10" x14ac:dyDescent="0.3">
      <c r="B54" s="98"/>
      <c r="C54" s="94"/>
      <c r="D54" s="94"/>
      <c r="E54" s="94"/>
      <c r="F54" s="94"/>
      <c r="G54" s="94"/>
      <c r="H54" s="224"/>
      <c r="I54" s="55" t="str">
        <f>_xlfn.IFNA(CONCATENATE(
IF(AND($D$4="Agency Management Training Course (AMTC)",$D$19&lt;&gt;"Yes"),'AMTC Gradebook (FOR AMTC ONLY)'!BJ38,""),
IF(AND($D$19="Yes",H54="Trainer",$D$4&lt;&gt;"- AMTC Course Launch Form -",VLOOKUP(F54,'TTT Grade Book (FOR TTT ONLY)'!E$10:K$507,7,FALSE)="Yes"),"Yes",""),
IF(AND($D$19="Yes",H54="Trainer",$D$4&lt;&gt;"- AMTC Course Launch Form -",VLOOKUP(F54,'TTT Grade Book (FOR TTT ONLY)'!E$10:K$507,7,FALSE)="No"),"No","")),"")</f>
        <v/>
      </c>
      <c r="J54" s="54"/>
    </row>
    <row r="55" spans="2:10" x14ac:dyDescent="0.3">
      <c r="B55" s="228"/>
      <c r="C55" s="36"/>
      <c r="D55" s="36"/>
      <c r="E55" s="36"/>
      <c r="F55" s="36"/>
      <c r="G55" s="36"/>
      <c r="H55" s="225"/>
      <c r="I55" s="55" t="str">
        <f>_xlfn.IFNA(CONCATENATE(
IF(AND($D$4="Agency Management Training Course (AMTC)",$D$19&lt;&gt;"Yes"),'AMTC Gradebook (FOR AMTC ONLY)'!BJ39,""),
IF(AND($D$19="Yes",H55="Trainer",$D$4&lt;&gt;"- AMTC Course Launch Form -",VLOOKUP(F55,'TTT Grade Book (FOR TTT ONLY)'!E$10:K$507,7,FALSE)="Yes"),"Yes",""),
IF(AND($D$19="Yes",H55="Trainer",$D$4&lt;&gt;"- AMTC Course Launch Form -",VLOOKUP(F55,'TTT Grade Book (FOR TTT ONLY)'!E$10:K$507,7,FALSE)="No"),"No","")),"")</f>
        <v/>
      </c>
      <c r="J55" s="54"/>
    </row>
    <row r="56" spans="2:10" x14ac:dyDescent="0.3">
      <c r="B56" s="98"/>
      <c r="C56" s="94"/>
      <c r="D56" s="94"/>
      <c r="E56" s="94"/>
      <c r="F56" s="94"/>
      <c r="G56" s="94"/>
      <c r="H56" s="224"/>
      <c r="I56" s="55" t="str">
        <f>_xlfn.IFNA(CONCATENATE(
IF(AND($D$4="Agency Management Training Course (AMTC)",$D$19&lt;&gt;"Yes"),'AMTC Gradebook (FOR AMTC ONLY)'!BJ40,""),
IF(AND($D$19="Yes",H56="Trainer",$D$4&lt;&gt;"- AMTC Course Launch Form -",VLOOKUP(F56,'TTT Grade Book (FOR TTT ONLY)'!E$10:K$507,7,FALSE)="Yes"),"Yes",""),
IF(AND($D$19="Yes",H56="Trainer",$D$4&lt;&gt;"- AMTC Course Launch Form -",VLOOKUP(F56,'TTT Grade Book (FOR TTT ONLY)'!E$10:K$507,7,FALSE)="No"),"No","")),"")</f>
        <v/>
      </c>
      <c r="J56" s="54"/>
    </row>
    <row r="57" spans="2:10" x14ac:dyDescent="0.3">
      <c r="B57" s="98"/>
      <c r="C57" s="36"/>
      <c r="D57" s="36"/>
      <c r="E57" s="36"/>
      <c r="F57" s="96"/>
      <c r="G57" s="36"/>
      <c r="H57" s="146"/>
      <c r="I57" s="55" t="str">
        <f>_xlfn.IFNA(CONCATENATE(
IF(AND($D$4="Agency Management Training Course (AMTC)",$D$19&lt;&gt;"Yes"),'AMTC Gradebook (FOR AMTC ONLY)'!BJ41,""),
IF(AND($D$19="Yes",H57="Trainer",$D$4&lt;&gt;"- AMTC Course Launch Form -",VLOOKUP(F57,'TTT Grade Book (FOR TTT ONLY)'!E$10:K$507,7,FALSE)="Yes"),"Yes",""),
IF(AND($D$19="Yes",H57="Trainer",$D$4&lt;&gt;"- AMTC Course Launch Form -",VLOOKUP(F57,'TTT Grade Book (FOR TTT ONLY)'!E$10:K$507,7,FALSE)="No"),"No","")),"")</f>
        <v/>
      </c>
    </row>
    <row r="58" spans="2:10" x14ac:dyDescent="0.3">
      <c r="B58" s="98"/>
      <c r="C58" s="94"/>
      <c r="D58" s="94"/>
      <c r="E58" s="94"/>
      <c r="F58" s="97"/>
      <c r="G58" s="94"/>
      <c r="H58" s="148"/>
      <c r="I58" s="55" t="str">
        <f>_xlfn.IFNA(CONCATENATE(
IF(AND($D$4="Agency Management Training Course (AMTC)",$D$19&lt;&gt;"Yes"),'AMTC Gradebook (FOR AMTC ONLY)'!BJ42,""),
IF(AND($D$19="Yes",H58="Trainer",$D$4&lt;&gt;"- AMTC Course Launch Form -",VLOOKUP(F58,'TTT Grade Book (FOR TTT ONLY)'!E$10:K$507,7,FALSE)="Yes"),"Yes",""),
IF(AND($D$19="Yes",H58="Trainer",$D$4&lt;&gt;"- AMTC Course Launch Form -",VLOOKUP(F58,'TTT Grade Book (FOR TTT ONLY)'!E$10:K$507,7,FALSE)="No"),"No","")),"")</f>
        <v/>
      </c>
    </row>
    <row r="59" spans="2:10" x14ac:dyDescent="0.3">
      <c r="B59" s="98"/>
      <c r="C59" s="36"/>
      <c r="D59" s="36"/>
      <c r="E59" s="36"/>
      <c r="F59" s="96"/>
      <c r="G59" s="36"/>
      <c r="H59" s="146"/>
      <c r="I59" s="55" t="str">
        <f>_xlfn.IFNA(CONCATENATE(
IF(AND($D$4="Agency Management Training Course (AMTC)",$D$19&lt;&gt;"Yes"),'AMTC Gradebook (FOR AMTC ONLY)'!BJ43,""),
IF(AND($D$19="Yes",H59="Trainer",$D$4&lt;&gt;"- AMTC Course Launch Form -",VLOOKUP(F59,'TTT Grade Book (FOR TTT ONLY)'!E$10:K$507,7,FALSE)="Yes"),"Yes",""),
IF(AND($D$19="Yes",H59="Trainer",$D$4&lt;&gt;"- AMTC Course Launch Form -",VLOOKUP(F59,'TTT Grade Book (FOR TTT ONLY)'!E$10:K$507,7,FALSE)="No"),"No","")),"")</f>
        <v/>
      </c>
    </row>
    <row r="60" spans="2:10" x14ac:dyDescent="0.3">
      <c r="B60" s="98"/>
      <c r="C60" s="94"/>
      <c r="D60" s="94"/>
      <c r="E60" s="94"/>
      <c r="F60" s="97"/>
      <c r="G60" s="94"/>
      <c r="H60" s="148"/>
      <c r="I60" s="55" t="str">
        <f>_xlfn.IFNA(CONCATENATE(
IF(AND($D$4="Agency Management Training Course (AMTC)",$D$19&lt;&gt;"Yes"),'AMTC Gradebook (FOR AMTC ONLY)'!BJ44,""),
IF(AND($D$19="Yes",H60="Trainer",$D$4&lt;&gt;"- AMTC Course Launch Form -",VLOOKUP(F60,'TTT Grade Book (FOR TTT ONLY)'!E$10:K$507,7,FALSE)="Yes"),"Yes",""),
IF(AND($D$19="Yes",H60="Trainer",$D$4&lt;&gt;"- AMTC Course Launch Form -",VLOOKUP(F60,'TTT Grade Book (FOR TTT ONLY)'!E$10:K$507,7,FALSE)="No"),"No","")),"")</f>
        <v/>
      </c>
    </row>
    <row r="61" spans="2:10" x14ac:dyDescent="0.3">
      <c r="B61" s="98"/>
      <c r="C61" s="36"/>
      <c r="D61" s="36"/>
      <c r="E61" s="36"/>
      <c r="F61" s="96"/>
      <c r="G61" s="36"/>
      <c r="H61" s="146"/>
      <c r="I61" s="55" t="str">
        <f>_xlfn.IFNA(CONCATENATE(
IF(AND($D$4="Agency Management Training Course (AMTC)",$D$19&lt;&gt;"Yes"),'AMTC Gradebook (FOR AMTC ONLY)'!BJ45,""),
IF(AND($D$19="Yes",H61="Trainer",$D$4&lt;&gt;"- AMTC Course Launch Form -",VLOOKUP(F61,'TTT Grade Book (FOR TTT ONLY)'!E$10:K$507,7,FALSE)="Yes"),"Yes",""),
IF(AND($D$19="Yes",H61="Trainer",$D$4&lt;&gt;"- AMTC Course Launch Form -",VLOOKUP(F61,'TTT Grade Book (FOR TTT ONLY)'!E$10:K$507,7,FALSE)="No"),"No","")),"")</f>
        <v/>
      </c>
    </row>
    <row r="62" spans="2:10" x14ac:dyDescent="0.3">
      <c r="B62" s="98"/>
      <c r="C62" s="94"/>
      <c r="D62" s="94"/>
      <c r="E62" s="94"/>
      <c r="F62" s="97"/>
      <c r="G62" s="94"/>
      <c r="H62" s="224"/>
      <c r="I62" s="55" t="str">
        <f>_xlfn.IFNA(CONCATENATE(
IF(AND($D$4="Agency Management Training Course (AMTC)",$D$19&lt;&gt;"Yes"),'AMTC Gradebook (FOR AMTC ONLY)'!BJ46,""),
IF(AND($D$19="Yes",H62="Trainer",$D$4&lt;&gt;"- AMTC Course Launch Form -",VLOOKUP(F62,'TTT Grade Book (FOR TTT ONLY)'!E$10:K$507,7,FALSE)="Yes"),"Yes",""),
IF(AND($D$19="Yes",H62="Trainer",$D$4&lt;&gt;"- AMTC Course Launch Form -",VLOOKUP(F62,'TTT Grade Book (FOR TTT ONLY)'!E$10:K$507,7,FALSE)="No"),"No","")),"")</f>
        <v/>
      </c>
    </row>
    <row r="63" spans="2:10" x14ac:dyDescent="0.3">
      <c r="B63" s="98"/>
      <c r="C63" s="36"/>
      <c r="D63" s="36"/>
      <c r="E63" s="36"/>
      <c r="F63" s="36"/>
      <c r="G63" s="36"/>
      <c r="H63" s="146"/>
      <c r="I63" s="55" t="str">
        <f>_xlfn.IFNA(CONCATENATE(
IF(AND($D$4="Agency Management Training Course (AMTC)",$D$19&lt;&gt;"Yes"),'AMTC Gradebook (FOR AMTC ONLY)'!BJ47,""),
IF(AND($D$19="Yes",H63="Trainer",$D$4&lt;&gt;"- AMTC Course Launch Form -",VLOOKUP(F63,'TTT Grade Book (FOR TTT ONLY)'!E$10:K$507,7,FALSE)="Yes"),"Yes",""),
IF(AND($D$19="Yes",H63="Trainer",$D$4&lt;&gt;"- AMTC Course Launch Form -",VLOOKUP(F63,'TTT Grade Book (FOR TTT ONLY)'!E$10:K$507,7,FALSE)="No"),"No","")),"")</f>
        <v/>
      </c>
      <c r="J63" s="54"/>
    </row>
    <row r="64" spans="2:10" x14ac:dyDescent="0.3">
      <c r="B64" s="98"/>
      <c r="C64" s="94"/>
      <c r="D64" s="94"/>
      <c r="E64" s="94"/>
      <c r="F64" s="94"/>
      <c r="G64" s="94"/>
      <c r="H64" s="224"/>
      <c r="I64" s="55" t="str">
        <f>_xlfn.IFNA(CONCATENATE(
IF(AND($D$4="Agency Management Training Course (AMTC)",$D$19&lt;&gt;"Yes"),'AMTC Gradebook (FOR AMTC ONLY)'!BJ48,""),
IF(AND($D$19="Yes",H64="Trainer",$D$4&lt;&gt;"- AMTC Course Launch Form -",VLOOKUP(F64,'TTT Grade Book (FOR TTT ONLY)'!E$10:K$507,7,FALSE)="Yes"),"Yes",""),
IF(AND($D$19="Yes",H64="Trainer",$D$4&lt;&gt;"- AMTC Course Launch Form -",VLOOKUP(F64,'TTT Grade Book (FOR TTT ONLY)'!E$10:K$507,7,FALSE)="No"),"No","")),"")</f>
        <v/>
      </c>
      <c r="J64" s="54"/>
    </row>
    <row r="65" spans="2:10" x14ac:dyDescent="0.3">
      <c r="B65" s="98"/>
      <c r="C65" s="36"/>
      <c r="D65" s="36"/>
      <c r="E65" s="36"/>
      <c r="F65" s="36"/>
      <c r="G65" s="36"/>
      <c r="H65" s="225"/>
      <c r="I65" s="55" t="str">
        <f>_xlfn.IFNA(CONCATENATE(
IF(AND($D$4="Agency Management Training Course (AMTC)",$D$19&lt;&gt;"Yes"),'AMTC Gradebook (FOR AMTC ONLY)'!BJ49,""),
IF(AND($D$19="Yes",H65="Trainer",$D$4&lt;&gt;"- AMTC Course Launch Form -",VLOOKUP(F65,'TTT Grade Book (FOR TTT ONLY)'!E$10:K$507,7,FALSE)="Yes"),"Yes",""),
IF(AND($D$19="Yes",H65="Trainer",$D$4&lt;&gt;"- AMTC Course Launch Form -",VLOOKUP(F65,'TTT Grade Book (FOR TTT ONLY)'!E$10:K$507,7,FALSE)="No"),"No","")),"")</f>
        <v/>
      </c>
      <c r="J65" s="54"/>
    </row>
    <row r="66" spans="2:10" x14ac:dyDescent="0.3">
      <c r="B66" s="98"/>
      <c r="C66" s="94"/>
      <c r="D66" s="94"/>
      <c r="E66" s="94"/>
      <c r="F66" s="94"/>
      <c r="G66" s="94"/>
      <c r="H66" s="224"/>
      <c r="I66" s="55" t="str">
        <f>_xlfn.IFNA(CONCATENATE(
IF(AND($D$4="Agency Management Training Course (AMTC)",$D$19&lt;&gt;"Yes"),'AMTC Gradebook (FOR AMTC ONLY)'!BJ50,""),
IF(AND($D$19="Yes",H66="Trainer",$D$4&lt;&gt;"- AMTC Course Launch Form -",VLOOKUP(F66,'TTT Grade Book (FOR TTT ONLY)'!E$10:K$507,7,FALSE)="Yes"),"Yes",""),
IF(AND($D$19="Yes",H66="Trainer",$D$4&lt;&gt;"- AMTC Course Launch Form -",VLOOKUP(F66,'TTT Grade Book (FOR TTT ONLY)'!E$10:K$507,7,FALSE)="No"),"No","")),"")</f>
        <v/>
      </c>
      <c r="J66" s="54"/>
    </row>
    <row r="67" spans="2:10" x14ac:dyDescent="0.3">
      <c r="B67" s="98"/>
      <c r="C67" s="36"/>
      <c r="D67" s="36"/>
      <c r="E67" s="36"/>
      <c r="F67" s="36"/>
      <c r="G67" s="36"/>
      <c r="H67" s="225"/>
      <c r="I67" s="55" t="str">
        <f>_xlfn.IFNA(CONCATENATE(
IF(AND($D$4="Agency Management Training Course (AMTC)",$D$19&lt;&gt;"Yes"),'AMTC Gradebook (FOR AMTC ONLY)'!BJ51,""),
IF(AND($D$19="Yes",H67="Trainer",$D$4&lt;&gt;"- AMTC Course Launch Form -",VLOOKUP(F67,'TTT Grade Book (FOR TTT ONLY)'!E$10:K$507,7,FALSE)="Yes"),"Yes",""),
IF(AND($D$19="Yes",H67="Trainer",$D$4&lt;&gt;"- AMTC Course Launch Form -",VLOOKUP(F67,'TTT Grade Book (FOR TTT ONLY)'!E$10:K$507,7,FALSE)="No"),"No","")),"")</f>
        <v/>
      </c>
      <c r="J67" s="54"/>
    </row>
    <row r="68" spans="2:10" x14ac:dyDescent="0.3">
      <c r="B68" s="98"/>
      <c r="C68" s="94"/>
      <c r="D68" s="94"/>
      <c r="E68" s="94"/>
      <c r="F68" s="94"/>
      <c r="G68" s="94"/>
      <c r="H68" s="224"/>
      <c r="I68" s="55" t="str">
        <f>_xlfn.IFNA(CONCATENATE(
IF(AND($D$4="Agency Management Training Course (AMTC)",$D$19&lt;&gt;"Yes"),'AMTC Gradebook (FOR AMTC ONLY)'!BJ52,""),
IF(AND($D$19="Yes",H68="Trainer",$D$4&lt;&gt;"- AMTC Course Launch Form -",VLOOKUP(F68,'TTT Grade Book (FOR TTT ONLY)'!E$10:K$507,7,FALSE)="Yes"),"Yes",""),
IF(AND($D$19="Yes",H68="Trainer",$D$4&lt;&gt;"- AMTC Course Launch Form -",VLOOKUP(F68,'TTT Grade Book (FOR TTT ONLY)'!E$10:K$507,7,FALSE)="No"),"No","")),"")</f>
        <v/>
      </c>
      <c r="J68" s="54"/>
    </row>
    <row r="69" spans="2:10" x14ac:dyDescent="0.3">
      <c r="B69" s="98"/>
      <c r="C69" s="36"/>
      <c r="D69" s="36"/>
      <c r="E69" s="36"/>
      <c r="F69" s="36"/>
      <c r="G69" s="36"/>
      <c r="H69" s="225"/>
      <c r="I69" s="55" t="str">
        <f>_xlfn.IFNA(CONCATENATE(
IF(AND($D$4="Agency Management Training Course (AMTC)",$D$19&lt;&gt;"Yes"),'AMTC Gradebook (FOR AMTC ONLY)'!BJ53,""),
IF(AND($D$19="Yes",H69="Trainer",$D$4&lt;&gt;"- AMTC Course Launch Form -",VLOOKUP(F69,'TTT Grade Book (FOR TTT ONLY)'!E$10:K$507,7,FALSE)="Yes"),"Yes",""),
IF(AND($D$19="Yes",H69="Trainer",$D$4&lt;&gt;"- AMTC Course Launch Form -",VLOOKUP(F69,'TTT Grade Book (FOR TTT ONLY)'!E$10:K$507,7,FALSE)="No"),"No","")),"")</f>
        <v/>
      </c>
      <c r="J69" s="54"/>
    </row>
    <row r="70" spans="2:10" x14ac:dyDescent="0.3">
      <c r="B70" s="98"/>
      <c r="C70" s="94"/>
      <c r="D70" s="94"/>
      <c r="E70" s="94"/>
      <c r="F70" s="94"/>
      <c r="G70" s="94"/>
      <c r="H70" s="224"/>
      <c r="I70" s="55" t="str">
        <f>_xlfn.IFNA(CONCATENATE(
IF(AND($D$4="Agency Management Training Course (AMTC)",$D$19&lt;&gt;"Yes"),'AMTC Gradebook (FOR AMTC ONLY)'!BJ54,""),
IF(AND($D$19="Yes",H70="Trainer",$D$4&lt;&gt;"- AMTC Course Launch Form -",VLOOKUP(F70,'TTT Grade Book (FOR TTT ONLY)'!E$10:K$507,7,FALSE)="Yes"),"Yes",""),
IF(AND($D$19="Yes",H70="Trainer",$D$4&lt;&gt;"- AMTC Course Launch Form -",VLOOKUP(F70,'TTT Grade Book (FOR TTT ONLY)'!E$10:K$507,7,FALSE)="No"),"No","")),"")</f>
        <v/>
      </c>
      <c r="J70" s="54"/>
    </row>
    <row r="71" spans="2:10" x14ac:dyDescent="0.3">
      <c r="B71" s="98"/>
      <c r="C71" s="36"/>
      <c r="D71" s="36"/>
      <c r="E71" s="36"/>
      <c r="F71" s="36"/>
      <c r="G71" s="36"/>
      <c r="H71" s="225"/>
      <c r="I71" s="55" t="str">
        <f>_xlfn.IFNA(CONCATENATE(
IF(AND($D$4="Agency Management Training Course (AMTC)",$D$19&lt;&gt;"Yes"),'AMTC Gradebook (FOR AMTC ONLY)'!BJ55,""),
IF(AND($D$19="Yes",H71="Trainer",$D$4&lt;&gt;"- AMTC Course Launch Form -",VLOOKUP(F71,'TTT Grade Book (FOR TTT ONLY)'!E$10:K$507,7,FALSE)="Yes"),"Yes",""),
IF(AND($D$19="Yes",H71="Trainer",$D$4&lt;&gt;"- AMTC Course Launch Form -",VLOOKUP(F71,'TTT Grade Book (FOR TTT ONLY)'!E$10:K$507,7,FALSE)="No"),"No","")),"")</f>
        <v/>
      </c>
      <c r="J71" s="54"/>
    </row>
    <row r="72" spans="2:10" x14ac:dyDescent="0.3">
      <c r="B72" s="98"/>
      <c r="C72" s="94"/>
      <c r="D72" s="94"/>
      <c r="E72" s="94"/>
      <c r="F72" s="94"/>
      <c r="G72" s="94"/>
      <c r="H72" s="224"/>
      <c r="I72" s="55" t="str">
        <f>_xlfn.IFNA(CONCATENATE(
IF(AND($D$4="Agency Management Training Course (AMTC)",$D$19&lt;&gt;"Yes"),'AMTC Gradebook (FOR AMTC ONLY)'!BJ56,""),
IF(AND($D$19="Yes",H72="Trainer",$D$4&lt;&gt;"- AMTC Course Launch Form -",VLOOKUP(F72,'TTT Grade Book (FOR TTT ONLY)'!E$10:K$507,7,FALSE)="Yes"),"Yes",""),
IF(AND($D$19="Yes",H72="Trainer",$D$4&lt;&gt;"- AMTC Course Launch Form -",VLOOKUP(F72,'TTT Grade Book (FOR TTT ONLY)'!E$10:K$507,7,FALSE)="No"),"No","")),"")</f>
        <v/>
      </c>
      <c r="J72" s="54"/>
    </row>
    <row r="73" spans="2:10" x14ac:dyDescent="0.3">
      <c r="B73" s="98"/>
      <c r="C73" s="36"/>
      <c r="D73" s="36"/>
      <c r="E73" s="36"/>
      <c r="F73" s="36"/>
      <c r="G73" s="36"/>
      <c r="H73" s="225"/>
      <c r="I73" s="55" t="str">
        <f>_xlfn.IFNA(CONCATENATE(
IF(AND($D$4="Agency Management Training Course (AMTC)",$D$19&lt;&gt;"Yes"),'AMTC Gradebook (FOR AMTC ONLY)'!BJ57,""),
IF(AND($D$19="Yes",H73="Trainer",$D$4&lt;&gt;"- AMTC Course Launch Form -",VLOOKUP(F73,'TTT Grade Book (FOR TTT ONLY)'!E$10:K$507,7,FALSE)="Yes"),"Yes",""),
IF(AND($D$19="Yes",H73="Trainer",$D$4&lt;&gt;"- AMTC Course Launch Form -",VLOOKUP(F73,'TTT Grade Book (FOR TTT ONLY)'!E$10:K$507,7,FALSE)="No"),"No","")),"")</f>
        <v/>
      </c>
      <c r="J73" s="54"/>
    </row>
    <row r="74" spans="2:10" x14ac:dyDescent="0.3">
      <c r="B74" s="98"/>
      <c r="C74" s="94"/>
      <c r="D74" s="94"/>
      <c r="E74" s="94"/>
      <c r="F74" s="94"/>
      <c r="G74" s="94"/>
      <c r="H74" s="224"/>
      <c r="I74" s="55" t="str">
        <f>_xlfn.IFNA(CONCATENATE(
IF(AND($D$4="Agency Management Training Course (AMTC)",$D$19&lt;&gt;"Yes"),'AMTC Gradebook (FOR AMTC ONLY)'!BJ58,""),
IF(AND($D$19="Yes",H74="Trainer",$D$4&lt;&gt;"- AMTC Course Launch Form -",VLOOKUP(F74,'TTT Grade Book (FOR TTT ONLY)'!E$10:K$507,7,FALSE)="Yes"),"Yes",""),
IF(AND($D$19="Yes",H74="Trainer",$D$4&lt;&gt;"- AMTC Course Launch Form -",VLOOKUP(F74,'TTT Grade Book (FOR TTT ONLY)'!E$10:K$507,7,FALSE)="No"),"No","")),"")</f>
        <v/>
      </c>
      <c r="J74" s="54"/>
    </row>
    <row r="75" spans="2:10" x14ac:dyDescent="0.3">
      <c r="B75" s="98"/>
      <c r="C75" s="36"/>
      <c r="D75" s="36"/>
      <c r="E75" s="36"/>
      <c r="F75" s="36"/>
      <c r="G75" s="36"/>
      <c r="H75" s="225"/>
      <c r="I75" s="55" t="str">
        <f>_xlfn.IFNA(CONCATENATE(
IF(AND($D$4="Agency Management Training Course (AMTC)",$D$19&lt;&gt;"Yes"),'AMTC Gradebook (FOR AMTC ONLY)'!BJ59,""),
IF(AND($D$19="Yes",H75="Trainer",$D$4&lt;&gt;"- AMTC Course Launch Form -",VLOOKUP(F75,'TTT Grade Book (FOR TTT ONLY)'!E$10:K$507,7,FALSE)="Yes"),"Yes",""),
IF(AND($D$19="Yes",H75="Trainer",$D$4&lt;&gt;"- AMTC Course Launch Form -",VLOOKUP(F75,'TTT Grade Book (FOR TTT ONLY)'!E$10:K$507,7,FALSE)="No"),"No","")),"")</f>
        <v/>
      </c>
      <c r="J75" s="54"/>
    </row>
    <row r="76" spans="2:10" x14ac:dyDescent="0.3">
      <c r="B76" s="98"/>
      <c r="C76" s="94"/>
      <c r="D76" s="94"/>
      <c r="E76" s="94"/>
      <c r="F76" s="94"/>
      <c r="G76" s="94"/>
      <c r="H76" s="224"/>
      <c r="I76" s="55" t="str">
        <f>_xlfn.IFNA(CONCATENATE(
IF(AND($D$4="Agency Management Training Course (AMTC)",$D$19&lt;&gt;"Yes"),'AMTC Gradebook (FOR AMTC ONLY)'!BJ60,""),
IF(AND($D$19="Yes",H76="Trainer",$D$4&lt;&gt;"- AMTC Course Launch Form -",VLOOKUP(F76,'TTT Grade Book (FOR TTT ONLY)'!E$10:K$507,7,FALSE)="Yes"),"Yes",""),
IF(AND($D$19="Yes",H76="Trainer",$D$4&lt;&gt;"- AMTC Course Launch Form -",VLOOKUP(F76,'TTT Grade Book (FOR TTT ONLY)'!E$10:K$507,7,FALSE)="No"),"No","")),"")</f>
        <v/>
      </c>
      <c r="J76" s="54"/>
    </row>
    <row r="77" spans="2:10" x14ac:dyDescent="0.3">
      <c r="B77" s="98"/>
      <c r="C77" s="36"/>
      <c r="D77" s="36"/>
      <c r="E77" s="36"/>
      <c r="F77" s="36"/>
      <c r="G77" s="36"/>
      <c r="H77" s="225"/>
      <c r="I77" s="55" t="str">
        <f>_xlfn.IFNA(CONCATENATE(
IF(AND($D$4="Agency Management Training Course (AMTC)",$D$19&lt;&gt;"Yes"),'AMTC Gradebook (FOR AMTC ONLY)'!BJ61,""),
IF(AND($D$19="Yes",H77="Trainer",$D$4&lt;&gt;"- AMTC Course Launch Form -",VLOOKUP(F77,'TTT Grade Book (FOR TTT ONLY)'!E$10:K$507,7,FALSE)="Yes"),"Yes",""),
IF(AND($D$19="Yes",H77="Trainer",$D$4&lt;&gt;"- AMTC Course Launch Form -",VLOOKUP(F77,'TTT Grade Book (FOR TTT ONLY)'!E$10:K$507,7,FALSE)="No"),"No","")),"")</f>
        <v/>
      </c>
      <c r="J77" s="54"/>
    </row>
    <row r="78" spans="2:10" x14ac:dyDescent="0.3">
      <c r="B78" s="98"/>
      <c r="C78" s="94"/>
      <c r="D78" s="94"/>
      <c r="E78" s="94"/>
      <c r="F78" s="94"/>
      <c r="G78" s="94"/>
      <c r="H78" s="224"/>
      <c r="I78" s="55" t="str">
        <f>_xlfn.IFNA(CONCATENATE(
IF(AND($D$4="Agency Management Training Course (AMTC)",$D$19&lt;&gt;"Yes"),'AMTC Gradebook (FOR AMTC ONLY)'!BJ62,""),
IF(AND($D$19="Yes",H78="Trainer",$D$4&lt;&gt;"- AMTC Course Launch Form -",VLOOKUP(F78,'TTT Grade Book (FOR TTT ONLY)'!E$10:K$507,7,FALSE)="Yes"),"Yes",""),
IF(AND($D$19="Yes",H78="Trainer",$D$4&lt;&gt;"- AMTC Course Launch Form -",VLOOKUP(F78,'TTT Grade Book (FOR TTT ONLY)'!E$10:K$507,7,FALSE)="No"),"No","")),"")</f>
        <v/>
      </c>
      <c r="J78" s="54"/>
    </row>
    <row r="79" spans="2:10" x14ac:dyDescent="0.3">
      <c r="B79" s="98"/>
      <c r="C79" s="36"/>
      <c r="D79" s="36"/>
      <c r="E79" s="36"/>
      <c r="F79" s="36"/>
      <c r="G79" s="36"/>
      <c r="H79" s="225"/>
      <c r="I79" s="55" t="str">
        <f>_xlfn.IFNA(CONCATENATE(
IF(AND($D$4="Agency Management Training Course (AMTC)",$D$19&lt;&gt;"Yes"),'AMTC Gradebook (FOR AMTC ONLY)'!BJ63,""),
IF(AND($D$19="Yes",H79="Trainer",$D$4&lt;&gt;"- AMTC Course Launch Form -",VLOOKUP(F79,'TTT Grade Book (FOR TTT ONLY)'!E$10:K$507,7,FALSE)="Yes"),"Yes",""),
IF(AND($D$19="Yes",H79="Trainer",$D$4&lt;&gt;"- AMTC Course Launch Form -",VLOOKUP(F79,'TTT Grade Book (FOR TTT ONLY)'!E$10:K$507,7,FALSE)="No"),"No","")),"")</f>
        <v/>
      </c>
      <c r="J79" s="54"/>
    </row>
    <row r="80" spans="2:10" x14ac:dyDescent="0.3">
      <c r="B80" s="98"/>
      <c r="C80" s="94"/>
      <c r="D80" s="94"/>
      <c r="E80" s="94"/>
      <c r="F80" s="94"/>
      <c r="G80" s="94"/>
      <c r="H80" s="224"/>
      <c r="I80" s="55" t="str">
        <f>_xlfn.IFNA(CONCATENATE(
IF(AND($D$4="Agency Management Training Course (AMTC)",$D$19&lt;&gt;"Yes"),'AMTC Gradebook (FOR AMTC ONLY)'!BJ64,""),
IF(AND($D$19="Yes",H80="Trainer",$D$4&lt;&gt;"- AMTC Course Launch Form -",VLOOKUP(F80,'TTT Grade Book (FOR TTT ONLY)'!E$10:K$507,7,FALSE)="Yes"),"Yes",""),
IF(AND($D$19="Yes",H80="Trainer",$D$4&lt;&gt;"- AMTC Course Launch Form -",VLOOKUP(F80,'TTT Grade Book (FOR TTT ONLY)'!E$10:K$507,7,FALSE)="No"),"No","")),"")</f>
        <v/>
      </c>
      <c r="J80" s="54"/>
    </row>
    <row r="81" spans="2:10" x14ac:dyDescent="0.3">
      <c r="B81" s="98"/>
      <c r="C81" s="36"/>
      <c r="D81" s="36"/>
      <c r="E81" s="36"/>
      <c r="F81" s="36"/>
      <c r="G81" s="36"/>
      <c r="H81" s="225"/>
      <c r="I81" s="55" t="str">
        <f>_xlfn.IFNA(CONCATENATE(
IF(AND($D$4="Agency Management Training Course (AMTC)",$D$19&lt;&gt;"Yes"),'AMTC Gradebook (FOR AMTC ONLY)'!BJ65,""),
IF(AND($D$19="Yes",H81="Trainer",$D$4&lt;&gt;"- AMTC Course Launch Form -",VLOOKUP(F81,'TTT Grade Book (FOR TTT ONLY)'!E$10:K$507,7,FALSE)="Yes"),"Yes",""),
IF(AND($D$19="Yes",H81="Trainer",$D$4&lt;&gt;"- AMTC Course Launch Form -",VLOOKUP(F81,'TTT Grade Book (FOR TTT ONLY)'!E$10:K$507,7,FALSE)="No"),"No","")),"")</f>
        <v/>
      </c>
      <c r="J81" s="54"/>
    </row>
    <row r="82" spans="2:10" ht="15" thickBot="1" x14ac:dyDescent="0.35">
      <c r="B82" s="229"/>
      <c r="C82" s="95"/>
      <c r="D82" s="95"/>
      <c r="E82" s="95"/>
      <c r="F82" s="95"/>
      <c r="G82" s="95"/>
      <c r="H82" s="226"/>
      <c r="I82" s="56" t="str">
        <f>_xlfn.IFNA(CONCATENATE(
IF(AND($D$4="Agency Management Training Course (AMTC)",$D$19&lt;&gt;"Yes"),'AMTC Gradebook (FOR AMTC ONLY)'!BJ66,""),
IF(AND($D$19="Yes",H82="Trainer",$D$4&lt;&gt;"- AMTC Course Launch Form -",VLOOKUP(F82,'TTT Grade Book (FOR TTT ONLY)'!E$10:K$507,7,FALSE)="Yes"),"Yes",""),
IF(AND($D$19="Yes",H82="Trainer",$D$4&lt;&gt;"- AMTC Course Launch Form -",VLOOKUP(F82,'TTT Grade Book (FOR TTT ONLY)'!E$10:K$507,7,FALSE)="No"),"No","")),"")</f>
        <v/>
      </c>
      <c r="J82" s="54"/>
    </row>
    <row r="83" spans="2:10" s="53" customFormat="1" ht="5.4" customHeight="1" x14ac:dyDescent="0.3">
      <c r="B83" s="212"/>
      <c r="C83" s="209"/>
      <c r="D83" s="209"/>
      <c r="E83" s="209"/>
      <c r="F83" s="209"/>
      <c r="G83" s="209"/>
      <c r="H83" s="209"/>
      <c r="I83" s="209" t="str">
        <f>_xlfn.IFNA(CONCATENATE(
IF(AND($D$4="Agency Management Training Course (AMTC)",$D$19&lt;&gt;"Yes"),'AMTC Gradebook (FOR AMTC ONLY)'!BJ41,""),
IF(AND($D$19="Yes",H83="Trainer",$D$4&lt;&gt;"- AMTC Course Launch Form -",VLOOKUP(F83,'TTT Grade Book (FOR TTT ONLY)'!E$10:K$507,7,FALSE)="Yes"),"Yes",""),
IF(AND($D$19="Yes",H83="Trainer",$D$4&lt;&gt;"- AMTC Course Launch Form -",VLOOKUP(F83,'TTT Grade Book (FOR TTT ONLY)'!E$10:K$507,7,FALSE)="No"),"No","")),"")</f>
        <v/>
      </c>
    </row>
    <row r="84" spans="2:10" hidden="1" x14ac:dyDescent="0.3">
      <c r="I84" s="210" t="str">
        <f>_xlfn.IFNA(CONCATENATE(
IF(AND($D$4="Agency Management Training Course (AMTC)",$D$19&lt;&gt;"Yes"),'AMTC Gradebook (FOR AMTC ONLY)'!BJ42,""),
IF(AND($D$19="Yes",H84="Trainer",$D$4&lt;&gt;"- AMTC Course Launch Form -",VLOOKUP(F84,'TTT Grade Book (FOR TTT ONLY)'!E$10:K$507,7,FALSE)="Yes"),"Yes",""),
IF(AND($D$19="Yes",H84="Trainer",$D$4&lt;&gt;"- AMTC Course Launch Form -",VLOOKUP(F84,'TTT Grade Book (FOR TTT ONLY)'!E$10:K$507,7,FALSE)="No"),"No","")),"")</f>
        <v/>
      </c>
    </row>
    <row r="85" spans="2:10" hidden="1" x14ac:dyDescent="0.3">
      <c r="I85" s="210" t="str">
        <f>_xlfn.IFNA(CONCATENATE(
IF(AND($D$4="Agency Management Training Course (AMTC)",$D$19&lt;&gt;"Yes"),'AMTC Gradebook (FOR AMTC ONLY)'!BJ43,""),
IF(AND($D$19="Yes",H85="Trainer",$D$4&lt;&gt;"- AMTC Course Launch Form -",VLOOKUP(F85,'TTT Grade Book (FOR TTT ONLY)'!E$10:K$507,7,FALSE)="Yes"),"Yes",""),
IF(AND($D$19="Yes",H85="Trainer",$D$4&lt;&gt;"- AMTC Course Launch Form -",VLOOKUP(F85,'TTT Grade Book (FOR TTT ONLY)'!E$10:K$507,7,FALSE)="No"),"No","")),"")</f>
        <v/>
      </c>
    </row>
    <row r="86" spans="2:10" hidden="1" x14ac:dyDescent="0.3">
      <c r="I86" s="210" t="str">
        <f>_xlfn.IFNA(CONCATENATE(
IF(AND($D$4="Agency Management Training Course (AMTC)",$D$19&lt;&gt;"Yes"),'AMTC Gradebook (FOR AMTC ONLY)'!BJ44,""),
IF(AND($D$19="Yes",H86="Trainer",$D$4&lt;&gt;"- AMTC Course Launch Form -",VLOOKUP(F86,'TTT Grade Book (FOR TTT ONLY)'!E$10:K$507,7,FALSE)="Yes"),"Yes",""),
IF(AND($D$19="Yes",H86="Trainer",$D$4&lt;&gt;"- AMTC Course Launch Form -",VLOOKUP(F86,'TTT Grade Book (FOR TTT ONLY)'!E$10:K$507,7,FALSE)="No"),"No","")),"")</f>
        <v/>
      </c>
    </row>
    <row r="87" spans="2:10" hidden="1" x14ac:dyDescent="0.3">
      <c r="I87" s="210" t="str">
        <f>_xlfn.IFNA(CONCATENATE(
IF(AND($D$4="Agency Management Training Course (AMTC)",$D$19&lt;&gt;"Yes"),'AMTC Gradebook (FOR AMTC ONLY)'!BJ45,""),
IF(AND($D$19="Yes",H87="Trainer",$D$4&lt;&gt;"- AMTC Course Launch Form -",VLOOKUP(F87,'TTT Grade Book (FOR TTT ONLY)'!E$10:K$507,7,FALSE)="Yes"),"Yes",""),
IF(AND($D$19="Yes",H87="Trainer",$D$4&lt;&gt;"- AMTC Course Launch Form -",VLOOKUP(F87,'TTT Grade Book (FOR TTT ONLY)'!E$10:K$507,7,FALSE)="No"),"No","")),"")</f>
        <v/>
      </c>
    </row>
    <row r="88" spans="2:10" hidden="1" x14ac:dyDescent="0.3">
      <c r="I88" s="210" t="str">
        <f>_xlfn.IFNA(CONCATENATE(
IF(AND($D$4="Agency Management Training Course (AMTC)",$D$19&lt;&gt;"Yes"),'AMTC Gradebook (FOR AMTC ONLY)'!BJ46,""),
IF(AND($D$19="Yes",H88="Trainer",$D$4&lt;&gt;"- AMTC Course Launch Form -",VLOOKUP(F88,'TTT Grade Book (FOR TTT ONLY)'!E$10:K$507,7,FALSE)="Yes"),"Yes",""),
IF(AND($D$19="Yes",H88="Trainer",$D$4&lt;&gt;"- AMTC Course Launch Form -",VLOOKUP(F88,'TTT Grade Book (FOR TTT ONLY)'!E$10:K$507,7,FALSE)="No"),"No","")),"")</f>
        <v/>
      </c>
    </row>
    <row r="89" spans="2:10" hidden="1" x14ac:dyDescent="0.3">
      <c r="I89" s="210" t="str">
        <f>_xlfn.IFNA(CONCATENATE(
IF(AND($D$4="Agency Management Training Course (AMTC)",$D$19&lt;&gt;"Yes"),'AMTC Gradebook (FOR AMTC ONLY)'!BJ47,""),
IF(AND($D$19="Yes",H89="Trainer",$D$4&lt;&gt;"- AMTC Course Launch Form -",VLOOKUP(F89,'TTT Grade Book (FOR TTT ONLY)'!E$10:K$507,7,FALSE)="Yes"),"Yes",""),
IF(AND($D$19="Yes",H89="Trainer",$D$4&lt;&gt;"- AMTC Course Launch Form -",VLOOKUP(F89,'TTT Grade Book (FOR TTT ONLY)'!E$10:K$507,7,FALSE)="No"),"No","")),"")</f>
        <v/>
      </c>
    </row>
    <row r="90" spans="2:10" hidden="1" x14ac:dyDescent="0.3">
      <c r="I90" s="210" t="str">
        <f>_xlfn.IFNA(CONCATENATE(
IF(AND($D$4="Agency Management Training Course (AMTC)",$D$19&lt;&gt;"Yes"),'AMTC Gradebook (FOR AMTC ONLY)'!BJ48,""),
IF(AND($D$19="Yes",H90="Trainer",$D$4&lt;&gt;"- AMTC Course Launch Form -",VLOOKUP(F90,'TTT Grade Book (FOR TTT ONLY)'!E$10:K$507,7,FALSE)="Yes"),"Yes",""),
IF(AND($D$19="Yes",H90="Trainer",$D$4&lt;&gt;"- AMTC Course Launch Form -",VLOOKUP(F90,'TTT Grade Book (FOR TTT ONLY)'!E$10:K$507,7,FALSE)="No"),"No","")),"")</f>
        <v/>
      </c>
    </row>
    <row r="91" spans="2:10" hidden="1" x14ac:dyDescent="0.3">
      <c r="I91" s="210" t="str">
        <f>_xlfn.IFNA(CONCATENATE(
IF(AND($D$4="Agency Management Training Course (AMTC)",$D$19&lt;&gt;"Yes"),'AMTC Gradebook (FOR AMTC ONLY)'!BJ49,""),
IF(AND($D$19="Yes",H91="Trainer",$D$4&lt;&gt;"- AMTC Course Launch Form -",VLOOKUP(F91,'TTT Grade Book (FOR TTT ONLY)'!E$10:K$507,7,FALSE)="Yes"),"Yes",""),
IF(AND($D$19="Yes",H91="Trainer",$D$4&lt;&gt;"- AMTC Course Launch Form -",VLOOKUP(F91,'TTT Grade Book (FOR TTT ONLY)'!E$10:K$507,7,FALSE)="No"),"No","")),"")</f>
        <v/>
      </c>
    </row>
    <row r="92" spans="2:10" hidden="1" x14ac:dyDescent="0.3">
      <c r="I92" s="210" t="str">
        <f>_xlfn.IFNA(CONCATENATE(
IF(AND($D$4="Agency Management Training Course (AMTC)",$D$19&lt;&gt;"Yes"),'AMTC Gradebook (FOR AMTC ONLY)'!BJ50,""),
IF(AND($D$19="Yes",H92="Trainer",$D$4&lt;&gt;"- AMTC Course Launch Form -",VLOOKUP(F92,'TTT Grade Book (FOR TTT ONLY)'!E$10:K$507,7,FALSE)="Yes"),"Yes",""),
IF(AND($D$19="Yes",H92="Trainer",$D$4&lt;&gt;"- AMTC Course Launch Form -",VLOOKUP(F92,'TTT Grade Book (FOR TTT ONLY)'!E$10:K$507,7,FALSE)="No"),"No","")),"")</f>
        <v/>
      </c>
    </row>
    <row r="93" spans="2:10" hidden="1" x14ac:dyDescent="0.3">
      <c r="I93" s="210" t="str">
        <f>_xlfn.IFNA(CONCATENATE(
IF(AND($D$4="Agency Management Training Course (AMTC)",$D$19&lt;&gt;"Yes"),'AMTC Gradebook (FOR AMTC ONLY)'!BJ51,""),
IF(AND($D$19="Yes",H93="Trainer",$D$4&lt;&gt;"- AMTC Course Launch Form -",VLOOKUP(F93,'TTT Grade Book (FOR TTT ONLY)'!E$10:K$507,7,FALSE)="Yes"),"Yes",""),
IF(AND($D$19="Yes",H93="Trainer",$D$4&lt;&gt;"- AMTC Course Launch Form -",VLOOKUP(F93,'TTT Grade Book (FOR TTT ONLY)'!E$10:K$507,7,FALSE)="No"),"No","")),"")</f>
        <v/>
      </c>
    </row>
    <row r="94" spans="2:10" hidden="1" x14ac:dyDescent="0.3">
      <c r="I94" s="210" t="str">
        <f>_xlfn.IFNA(CONCATENATE(
IF(AND($D$4="Agency Management Training Course (AMTC)",$D$19&lt;&gt;"Yes"),'AMTC Gradebook (FOR AMTC ONLY)'!BJ52,""),
IF(AND($D$19="Yes",H94="Trainer",$D$4&lt;&gt;"- AMTC Course Launch Form -",VLOOKUP(F94,'TTT Grade Book (FOR TTT ONLY)'!E$10:K$507,7,FALSE)="Yes"),"Yes",""),
IF(AND($D$19="Yes",H94="Trainer",$D$4&lt;&gt;"- AMTC Course Launch Form -",VLOOKUP(F94,'TTT Grade Book (FOR TTT ONLY)'!E$10:K$507,7,FALSE)="No"),"No","")),"")</f>
        <v/>
      </c>
    </row>
    <row r="95" spans="2:10" hidden="1" x14ac:dyDescent="0.3">
      <c r="I95" s="210" t="str">
        <f>_xlfn.IFNA(CONCATENATE(
IF(AND($D$4="Agency Management Training Course (AMTC)",$D$19&lt;&gt;"Yes"),'AMTC Gradebook (FOR AMTC ONLY)'!BJ53,""),
IF(AND($D$19="Yes",H95="Trainer",$D$4&lt;&gt;"- AMTC Course Launch Form -",VLOOKUP(F95,'TTT Grade Book (FOR TTT ONLY)'!E$10:K$507,7,FALSE)="Yes"),"Yes",""),
IF(AND($D$19="Yes",H95="Trainer",$D$4&lt;&gt;"- AMTC Course Launch Form -",VLOOKUP(F95,'TTT Grade Book (FOR TTT ONLY)'!E$10:K$507,7,FALSE)="No"),"No","")),"")</f>
        <v/>
      </c>
    </row>
    <row r="96" spans="2:10" hidden="1" x14ac:dyDescent="0.3">
      <c r="I96" s="210" t="str">
        <f>_xlfn.IFNA(CONCATENATE(
IF(AND($D$4="Agency Management Training Course (AMTC)",$D$19&lt;&gt;"Yes"),'AMTC Gradebook (FOR AMTC ONLY)'!BJ54,""),
IF(AND($D$19="Yes",H96="Trainer",$D$4&lt;&gt;"- AMTC Course Launch Form -",VLOOKUP(F96,'TTT Grade Book (FOR TTT ONLY)'!E$10:K$507,7,FALSE)="Yes"),"Yes",""),
IF(AND($D$19="Yes",H96="Trainer",$D$4&lt;&gt;"- AMTC Course Launch Form -",VLOOKUP(F96,'TTT Grade Book (FOR TTT ONLY)'!E$10:K$507,7,FALSE)="No"),"No","")),"")</f>
        <v/>
      </c>
    </row>
    <row r="97" spans="9:9" hidden="1" x14ac:dyDescent="0.3">
      <c r="I97" s="210" t="str">
        <f>_xlfn.IFNA(CONCATENATE(
IF(AND($D$4="Agency Management Training Course (AMTC)",$D$19&lt;&gt;"Yes"),'AMTC Gradebook (FOR AMTC ONLY)'!BJ55,""),
IF(AND($D$19="Yes",H97="Trainer",$D$4&lt;&gt;"- AMTC Course Launch Form -",VLOOKUP(F97,'TTT Grade Book (FOR TTT ONLY)'!E$10:K$507,7,FALSE)="Yes"),"Yes",""),
IF(AND($D$19="Yes",H97="Trainer",$D$4&lt;&gt;"- AMTC Course Launch Form -",VLOOKUP(F97,'TTT Grade Book (FOR TTT ONLY)'!E$10:K$507,7,FALSE)="No"),"No","")),"")</f>
        <v/>
      </c>
    </row>
    <row r="98" spans="9:9" hidden="1" x14ac:dyDescent="0.3">
      <c r="I98" s="210" t="str">
        <f>_xlfn.IFNA(CONCATENATE(
IF(AND($D$4="Agency Management Training Course (AMTC)",$D$19&lt;&gt;"Yes"),'AMTC Gradebook (FOR AMTC ONLY)'!BJ56,""),
IF(AND($D$19="Yes",H98="Trainer",$D$4&lt;&gt;"- AMTC Course Launch Form -",VLOOKUP(F98,'TTT Grade Book (FOR TTT ONLY)'!E$10:K$507,7,FALSE)="Yes"),"Yes",""),
IF(AND($D$19="Yes",H98="Trainer",$D$4&lt;&gt;"- AMTC Course Launch Form -",VLOOKUP(F98,'TTT Grade Book (FOR TTT ONLY)'!E$10:K$507,7,FALSE)="No"),"No","")),"")</f>
        <v/>
      </c>
    </row>
    <row r="99" spans="9:9" hidden="1" x14ac:dyDescent="0.3">
      <c r="I99" s="210" t="str">
        <f>_xlfn.IFNA(CONCATENATE(
IF(AND($D$4="Agency Management Training Course (AMTC)",$D$19&lt;&gt;"Yes"),'AMTC Gradebook (FOR AMTC ONLY)'!BJ57,""),
IF(AND($D$19="Yes",H99="Trainer",$D$4&lt;&gt;"- AMTC Course Launch Form -",VLOOKUP(F99,'TTT Grade Book (FOR TTT ONLY)'!E$10:K$507,7,FALSE)="Yes"),"Yes",""),
IF(AND($D$19="Yes",H99="Trainer",$D$4&lt;&gt;"- AMTC Course Launch Form -",VLOOKUP(F99,'TTT Grade Book (FOR TTT ONLY)'!E$10:K$507,7,FALSE)="No"),"No","")),"")</f>
        <v/>
      </c>
    </row>
    <row r="100" spans="9:9" hidden="1" x14ac:dyDescent="0.3">
      <c r="I100" s="210" t="str">
        <f>_xlfn.IFNA(CONCATENATE(
IF(AND($D$4="Agency Management Training Course (AMTC)",$D$19&lt;&gt;"Yes"),'AMTC Gradebook (FOR AMTC ONLY)'!BJ58,""),
IF(AND($D$19="Yes",H100="Trainer",$D$4&lt;&gt;"- AMTC Course Launch Form -",VLOOKUP(F100,'TTT Grade Book (FOR TTT ONLY)'!E$10:K$507,7,FALSE)="Yes"),"Yes",""),
IF(AND($D$19="Yes",H100="Trainer",$D$4&lt;&gt;"- AMTC Course Launch Form -",VLOOKUP(F100,'TTT Grade Book (FOR TTT ONLY)'!E$10:K$507,7,FALSE)="No"),"No","")),"")</f>
        <v/>
      </c>
    </row>
    <row r="101" spans="9:9" hidden="1" x14ac:dyDescent="0.3">
      <c r="I101" s="210" t="str">
        <f>_xlfn.IFNA(CONCATENATE(
IF(AND($D$4="Agency Management Training Course (AMTC)",$D$19&lt;&gt;"Yes"),'AMTC Gradebook (FOR AMTC ONLY)'!BJ59,""),
IF(AND($D$19="Yes",H101="Trainer",$D$4&lt;&gt;"- AMTC Course Launch Form -",VLOOKUP(F101,'TTT Grade Book (FOR TTT ONLY)'!E$10:K$507,7,FALSE)="Yes"),"Yes",""),
IF(AND($D$19="Yes",H101="Trainer",$D$4&lt;&gt;"- AMTC Course Launch Form -",VLOOKUP(F101,'TTT Grade Book (FOR TTT ONLY)'!E$10:K$507,7,FALSE)="No"),"No","")),"")</f>
        <v/>
      </c>
    </row>
    <row r="102" spans="9:9" hidden="1" x14ac:dyDescent="0.3">
      <c r="I102" s="210" t="str">
        <f>_xlfn.IFNA(CONCATENATE(
IF(AND($D$4="Agency Management Training Course (AMTC)",$D$19&lt;&gt;"Yes"),'AMTC Gradebook (FOR AMTC ONLY)'!BJ60,""),
IF(AND($D$19="Yes",H102="Trainer",$D$4&lt;&gt;"- AMTC Course Launch Form -",VLOOKUP(F102,'TTT Grade Book (FOR TTT ONLY)'!E$10:K$507,7,FALSE)="Yes"),"Yes",""),
IF(AND($D$19="Yes",H102="Trainer",$D$4&lt;&gt;"- AMTC Course Launch Form -",VLOOKUP(F102,'TTT Grade Book (FOR TTT ONLY)'!E$10:K$507,7,FALSE)="No"),"No","")),"")</f>
        <v/>
      </c>
    </row>
    <row r="103" spans="9:9" hidden="1" x14ac:dyDescent="0.3">
      <c r="I103" s="210" t="str">
        <f>_xlfn.IFNA(CONCATENATE(
IF(AND($D$4="Agency Management Training Course (AMTC)",$D$19&lt;&gt;"Yes"),'AMTC Gradebook (FOR AMTC ONLY)'!BJ61,""),
IF(AND($D$19="Yes",H103="Trainer",$D$4&lt;&gt;"- AMTC Course Launch Form -",VLOOKUP(F103,'TTT Grade Book (FOR TTT ONLY)'!E$10:K$507,7,FALSE)="Yes"),"Yes",""),
IF(AND($D$19="Yes",H103="Trainer",$D$4&lt;&gt;"- AMTC Course Launch Form -",VLOOKUP(F103,'TTT Grade Book (FOR TTT ONLY)'!E$10:K$507,7,FALSE)="No"),"No","")),"")</f>
        <v/>
      </c>
    </row>
    <row r="104" spans="9:9" hidden="1" x14ac:dyDescent="0.3">
      <c r="I104" s="210" t="str">
        <f>_xlfn.IFNA(CONCATENATE(
IF(AND($D$4="Agency Management Training Course (AMTC)",$D$19&lt;&gt;"Yes"),'AMTC Gradebook (FOR AMTC ONLY)'!BJ62,""),
IF(AND($D$19="Yes",H104="Trainer",$D$4&lt;&gt;"- AMTC Course Launch Form -",VLOOKUP(F104,'TTT Grade Book (FOR TTT ONLY)'!E$10:K$507,7,FALSE)="Yes"),"Yes",""),
IF(AND($D$19="Yes",H104="Trainer",$D$4&lt;&gt;"- AMTC Course Launch Form -",VLOOKUP(F104,'TTT Grade Book (FOR TTT ONLY)'!E$10:K$507,7,FALSE)="No"),"No","")),"")</f>
        <v/>
      </c>
    </row>
    <row r="105" spans="9:9" hidden="1" x14ac:dyDescent="0.3">
      <c r="I105" s="210" t="str">
        <f>_xlfn.IFNA(CONCATENATE(
IF(AND($D$4="Agency Management Training Course (AMTC)",$D$19&lt;&gt;"Yes"),'AMTC Gradebook (FOR AMTC ONLY)'!BJ63,""),
IF(AND($D$19="Yes",H105="Trainer",$D$4&lt;&gt;"- AMTC Course Launch Form -",VLOOKUP(F105,'TTT Grade Book (FOR TTT ONLY)'!E$10:K$507,7,FALSE)="Yes"),"Yes",""),
IF(AND($D$19="Yes",H105="Trainer",$D$4&lt;&gt;"- AMTC Course Launch Form -",VLOOKUP(F105,'TTT Grade Book (FOR TTT ONLY)'!E$10:K$507,7,FALSE)="No"),"No","")),"")</f>
        <v/>
      </c>
    </row>
    <row r="106" spans="9:9" hidden="1" x14ac:dyDescent="0.3">
      <c r="I106" s="210" t="str">
        <f>_xlfn.IFNA(CONCATENATE(
IF(AND($D$4="Agency Management Training Course (AMTC)",$D$19&lt;&gt;"Yes"),'AMTC Gradebook (FOR AMTC ONLY)'!BJ64,""),
IF(AND($D$19="Yes",H106="Trainer",$D$4&lt;&gt;"- AMTC Course Launch Form -",VLOOKUP(F106,'TTT Grade Book (FOR TTT ONLY)'!E$10:K$507,7,FALSE)="Yes"),"Yes",""),
IF(AND($D$19="Yes",H106="Trainer",$D$4&lt;&gt;"- AMTC Course Launch Form -",VLOOKUP(F106,'TTT Grade Book (FOR TTT ONLY)'!E$10:K$507,7,FALSE)="No"),"No","")),"")</f>
        <v/>
      </c>
    </row>
    <row r="107" spans="9:9" hidden="1" x14ac:dyDescent="0.3">
      <c r="I107" s="210" t="str">
        <f>_xlfn.IFNA(CONCATENATE(
IF(AND($D$4="Agency Management Training Course (AMTC)",$D$19&lt;&gt;"Yes"),'AMTC Gradebook (FOR AMTC ONLY)'!BJ65,""),
IF(AND($D$19="Yes",H107="Trainer",$D$4&lt;&gt;"- AMTC Course Launch Form -",VLOOKUP(F107,'TTT Grade Book (FOR TTT ONLY)'!E$10:K$507,7,FALSE)="Yes"),"Yes",""),
IF(AND($D$19="Yes",H107="Trainer",$D$4&lt;&gt;"- AMTC Course Launch Form -",VLOOKUP(F107,'TTT Grade Book (FOR TTT ONLY)'!E$10:K$507,7,FALSE)="No"),"No","")),"")</f>
        <v/>
      </c>
    </row>
    <row r="108" spans="9:9" hidden="1" x14ac:dyDescent="0.3">
      <c r="I108" s="210" t="str">
        <f>_xlfn.IFNA(CONCATENATE(
IF(AND($D$4="Agency Management Training Course (AMTC)",$D$19&lt;&gt;"Yes"),'AMTC Gradebook (FOR AMTC ONLY)'!BJ66,""),
IF(AND($D$19="Yes",H108="Trainer",$D$4&lt;&gt;"- AMTC Course Launch Form -",VLOOKUP(F108,'TTT Grade Book (FOR TTT ONLY)'!E$10:K$507,7,FALSE)="Yes"),"Yes",""),
IF(AND($D$19="Yes",H108="Trainer",$D$4&lt;&gt;"- AMTC Course Launch Form -",VLOOKUP(F108,'TTT Grade Book (FOR TTT ONLY)'!E$10:K$507,7,FALSE)="No"),"No","")),"")</f>
        <v/>
      </c>
    </row>
    <row r="109" spans="9:9" hidden="1" x14ac:dyDescent="0.3">
      <c r="I109" s="210" t="str">
        <f>_xlfn.IFNA(CONCATENATE(
IF(AND($D$4="Agency Management Training Course (AMTC)",$D$19&lt;&gt;"Yes"),'AMTC Gradebook (FOR AMTC ONLY)'!BJ67,""),
IF(AND($D$19="Yes",H109="Trainer",$D$4&lt;&gt;"- AMTC Course Launch Form -",VLOOKUP(F109,'TTT Grade Book (FOR TTT ONLY)'!E$10:K$507,7,FALSE)="Yes"),"Yes",""),
IF(AND($D$19="Yes",H109="Trainer",$D$4&lt;&gt;"- AMTC Course Launch Form -",VLOOKUP(F109,'TTT Grade Book (FOR TTT ONLY)'!E$10:K$507,7,FALSE)="No"),"No","")),"")</f>
        <v/>
      </c>
    </row>
    <row r="110" spans="9:9" hidden="1" x14ac:dyDescent="0.3">
      <c r="I110" s="210" t="str">
        <f>_xlfn.IFNA(CONCATENATE(
IF(AND($D$4="Agency Management Training Course (AMTC)",$D$19&lt;&gt;"Yes"),'AMTC Gradebook (FOR AMTC ONLY)'!BJ68,""),
IF(AND($D$19="Yes",H110="Trainer",$D$4&lt;&gt;"- AMTC Course Launch Form -",VLOOKUP(F110,'TTT Grade Book (FOR TTT ONLY)'!E$10:K$507,7,FALSE)="Yes"),"Yes",""),
IF(AND($D$19="Yes",H110="Trainer",$D$4&lt;&gt;"- AMTC Course Launch Form -",VLOOKUP(F110,'TTT Grade Book (FOR TTT ONLY)'!E$10:K$507,7,FALSE)="No"),"No","")),"")</f>
        <v/>
      </c>
    </row>
    <row r="111" spans="9:9" hidden="1" x14ac:dyDescent="0.3">
      <c r="I111" s="210" t="str">
        <f>_xlfn.IFNA(CONCATENATE(
IF(AND($D$4="Agency Management Training Course (AMTC)",$D$19&lt;&gt;"Yes"),'AMTC Gradebook (FOR AMTC ONLY)'!BJ69,""),
IF(AND($D$19="Yes",H111="Trainer",$D$4&lt;&gt;"- AMTC Course Launch Form -",VLOOKUP(F111,'TTT Grade Book (FOR TTT ONLY)'!E$10:K$507,7,FALSE)="Yes"),"Yes",""),
IF(AND($D$19="Yes",H111="Trainer",$D$4&lt;&gt;"- AMTC Course Launch Form -",VLOOKUP(F111,'TTT Grade Book (FOR TTT ONLY)'!E$10:K$507,7,FALSE)="No"),"No","")),"")</f>
        <v/>
      </c>
    </row>
    <row r="112" spans="9:9" hidden="1" x14ac:dyDescent="0.3">
      <c r="I112" s="210" t="str">
        <f>_xlfn.IFNA(CONCATENATE(
IF(AND($D$4="Agency Management Training Course (AMTC)",$D$19&lt;&gt;"Yes"),'AMTC Gradebook (FOR AMTC ONLY)'!BJ70,""),
IF(AND($D$19="Yes",H112="Trainer",$D$4&lt;&gt;"- AMTC Course Launch Form -",VLOOKUP(F112,'TTT Grade Book (FOR TTT ONLY)'!E$10:K$507,7,FALSE)="Yes"),"Yes",""),
IF(AND($D$19="Yes",H112="Trainer",$D$4&lt;&gt;"- AMTC Course Launch Form -",VLOOKUP(F112,'TTT Grade Book (FOR TTT ONLY)'!E$10:K$507,7,FALSE)="No"),"No","")),"")</f>
        <v/>
      </c>
    </row>
    <row r="113" spans="9:9" hidden="1" x14ac:dyDescent="0.3">
      <c r="I113" s="210" t="str">
        <f>_xlfn.IFNA(CONCATENATE(
IF(AND($D$4="Agency Management Training Course (AMTC)",$D$19&lt;&gt;"Yes"),'AMTC Gradebook (FOR AMTC ONLY)'!BJ71,""),
IF(AND($D$19="Yes",H113="Trainer",$D$4&lt;&gt;"- AMTC Course Launch Form -",VLOOKUP(F113,'TTT Grade Book (FOR TTT ONLY)'!E$10:K$507,7,FALSE)="Yes"),"Yes",""),
IF(AND($D$19="Yes",H113="Trainer",$D$4&lt;&gt;"- AMTC Course Launch Form -",VLOOKUP(F113,'TTT Grade Book (FOR TTT ONLY)'!E$10:K$507,7,FALSE)="No"),"No","")),"")</f>
        <v/>
      </c>
    </row>
    <row r="114" spans="9:9" hidden="1" x14ac:dyDescent="0.3">
      <c r="I114" s="210" t="str">
        <f>_xlfn.IFNA(CONCATENATE(
IF(AND($D$4="Agency Management Training Course (AMTC)",$D$19&lt;&gt;"Yes"),'AMTC Gradebook (FOR AMTC ONLY)'!BJ72,""),
IF(AND($D$19="Yes",H114="Trainer",$D$4&lt;&gt;"- AMTC Course Launch Form -",VLOOKUP(F114,'TTT Grade Book (FOR TTT ONLY)'!E$10:K$507,7,FALSE)="Yes"),"Yes",""),
IF(AND($D$19="Yes",H114="Trainer",$D$4&lt;&gt;"- AMTC Course Launch Form -",VLOOKUP(F114,'TTT Grade Book (FOR TTT ONLY)'!E$10:K$507,7,FALSE)="No"),"No","")),"")</f>
        <v/>
      </c>
    </row>
    <row r="115" spans="9:9" hidden="1" x14ac:dyDescent="0.3">
      <c r="I115" s="210" t="str">
        <f>_xlfn.IFNA(CONCATENATE(
IF(AND($D$4="Agency Management Training Course (AMTC)",$D$19&lt;&gt;"Yes"),'AMTC Gradebook (FOR AMTC ONLY)'!BJ73,""),
IF(AND($D$19="Yes",H115="Trainer",$D$4&lt;&gt;"- AMTC Course Launch Form -",VLOOKUP(F115,'TTT Grade Book (FOR TTT ONLY)'!E$10:K$507,7,FALSE)="Yes"),"Yes",""),
IF(AND($D$19="Yes",H115="Trainer",$D$4&lt;&gt;"- AMTC Course Launch Form -",VLOOKUP(F115,'TTT Grade Book (FOR TTT ONLY)'!E$10:K$507,7,FALSE)="No"),"No","")),"")</f>
        <v/>
      </c>
    </row>
    <row r="116" spans="9:9" hidden="1" x14ac:dyDescent="0.3">
      <c r="I116" s="210" t="str">
        <f>_xlfn.IFNA(CONCATENATE(
IF(AND($D$4="Agency Management Training Course (AMTC)",$D$19&lt;&gt;"Yes"),'AMTC Gradebook (FOR AMTC ONLY)'!BJ74,""),
IF(AND($D$19="Yes",H116="Trainer",$D$4&lt;&gt;"- AMTC Course Launch Form -",VLOOKUP(F116,'TTT Grade Book (FOR TTT ONLY)'!E$10:K$507,7,FALSE)="Yes"),"Yes",""),
IF(AND($D$19="Yes",H116="Trainer",$D$4&lt;&gt;"- AMTC Course Launch Form -",VLOOKUP(F116,'TTT Grade Book (FOR TTT ONLY)'!E$10:K$507,7,FALSE)="No"),"No","")),"")</f>
        <v/>
      </c>
    </row>
    <row r="117" spans="9:9" hidden="1" x14ac:dyDescent="0.3">
      <c r="I117" s="210" t="str">
        <f>_xlfn.IFNA(CONCATENATE(
IF(AND($D$4="Agency Management Training Course (AMTC)",$D$19&lt;&gt;"Yes"),'AMTC Gradebook (FOR AMTC ONLY)'!BJ75,""),
IF(AND($D$19="Yes",H117="Trainer",$D$4&lt;&gt;"- AMTC Course Launch Form -",VLOOKUP(F117,'TTT Grade Book (FOR TTT ONLY)'!E$10:K$507,7,FALSE)="Yes"),"Yes",""),
IF(AND($D$19="Yes",H117="Trainer",$D$4&lt;&gt;"- AMTC Course Launch Form -",VLOOKUP(F117,'TTT Grade Book (FOR TTT ONLY)'!E$10:K$507,7,FALSE)="No"),"No","")),"")</f>
        <v/>
      </c>
    </row>
    <row r="118" spans="9:9" hidden="1" x14ac:dyDescent="0.3">
      <c r="I118" s="210" t="str">
        <f>_xlfn.IFNA(CONCATENATE(
IF(AND($D$4="Agency Management Training Course (AMTC)",$D$19&lt;&gt;"Yes"),'AMTC Gradebook (FOR AMTC ONLY)'!BJ76,""),
IF(AND($D$19="Yes",H118="Trainer",$D$4&lt;&gt;"- AMTC Course Launch Form -",VLOOKUP(F118,'TTT Grade Book (FOR TTT ONLY)'!E$10:K$507,7,FALSE)="Yes"),"Yes",""),
IF(AND($D$19="Yes",H118="Trainer",$D$4&lt;&gt;"- AMTC Course Launch Form -",VLOOKUP(F118,'TTT Grade Book (FOR TTT ONLY)'!E$10:K$507,7,FALSE)="No"),"No","")),"")</f>
        <v/>
      </c>
    </row>
    <row r="119" spans="9:9" hidden="1" x14ac:dyDescent="0.3">
      <c r="I119" s="210" t="str">
        <f>_xlfn.IFNA(CONCATENATE(
IF(AND($D$4="Agency Management Training Course (AMTC)",$D$19&lt;&gt;"Yes"),'AMTC Gradebook (FOR AMTC ONLY)'!BJ77,""),
IF(AND($D$19="Yes",H119="Trainer",$D$4&lt;&gt;"- AMTC Course Launch Form -",VLOOKUP(F119,'TTT Grade Book (FOR TTT ONLY)'!E$10:K$507,7,FALSE)="Yes"),"Yes",""),
IF(AND($D$19="Yes",H119="Trainer",$D$4&lt;&gt;"- AMTC Course Launch Form -",VLOOKUP(F119,'TTT Grade Book (FOR TTT ONLY)'!E$10:K$507,7,FALSE)="No"),"No","")),"")</f>
        <v/>
      </c>
    </row>
    <row r="120" spans="9:9" hidden="1" x14ac:dyDescent="0.3">
      <c r="I120" s="210" t="str">
        <f>_xlfn.IFNA(CONCATENATE(
IF(AND($D$4="Agency Management Training Course (AMTC)",$D$19&lt;&gt;"Yes"),'AMTC Gradebook (FOR AMTC ONLY)'!BJ78,""),
IF(AND($D$19="Yes",H120="Trainer",$D$4&lt;&gt;"- AMTC Course Launch Form -",VLOOKUP(F120,'TTT Grade Book (FOR TTT ONLY)'!E$10:K$507,7,FALSE)="Yes"),"Yes",""),
IF(AND($D$19="Yes",H120="Trainer",$D$4&lt;&gt;"- AMTC Course Launch Form -",VLOOKUP(F120,'TTT Grade Book (FOR TTT ONLY)'!E$10:K$507,7,FALSE)="No"),"No","")),"")</f>
        <v/>
      </c>
    </row>
    <row r="121" spans="9:9" hidden="1" x14ac:dyDescent="0.3">
      <c r="I121" s="210" t="str">
        <f>_xlfn.IFNA(CONCATENATE(
IF(AND($D$4="Agency Management Training Course (AMTC)",$D$19&lt;&gt;"Yes"),'AMTC Gradebook (FOR AMTC ONLY)'!BJ79,""),
IF(AND($D$19="Yes",H121="Trainer",$D$4&lt;&gt;"- AMTC Course Launch Form -",VLOOKUP(F121,'TTT Grade Book (FOR TTT ONLY)'!E$10:K$507,7,FALSE)="Yes"),"Yes",""),
IF(AND($D$19="Yes",H121="Trainer",$D$4&lt;&gt;"- AMTC Course Launch Form -",VLOOKUP(F121,'TTT Grade Book (FOR TTT ONLY)'!E$10:K$507,7,FALSE)="No"),"No","")),"")</f>
        <v/>
      </c>
    </row>
    <row r="122" spans="9:9" hidden="1" x14ac:dyDescent="0.3">
      <c r="I122" s="210" t="str">
        <f>_xlfn.IFNA(CONCATENATE(
IF(AND($D$4="Agency Management Training Course (AMTC)",$D$19&lt;&gt;"Yes"),'AMTC Gradebook (FOR AMTC ONLY)'!BJ80,""),
IF(AND($D$19="Yes",H122="Trainer",$D$4&lt;&gt;"- AMTC Course Launch Form -",VLOOKUP(F122,'TTT Grade Book (FOR TTT ONLY)'!E$10:K$507,7,FALSE)="Yes"),"Yes",""),
IF(AND($D$19="Yes",H122="Trainer",$D$4&lt;&gt;"- AMTC Course Launch Form -",VLOOKUP(F122,'TTT Grade Book (FOR TTT ONLY)'!E$10:K$507,7,FALSE)="No"),"No","")),"")</f>
        <v/>
      </c>
    </row>
    <row r="123" spans="9:9" hidden="1" x14ac:dyDescent="0.3">
      <c r="I123" s="210" t="str">
        <f>_xlfn.IFNA(CONCATENATE(
IF(AND($D$4="Agency Management Training Course (AMTC)",$D$19&lt;&gt;"Yes"),'AMTC Gradebook (FOR AMTC ONLY)'!BJ81,""),
IF(AND($D$19="Yes",H123="Trainer",$D$4&lt;&gt;"- AMTC Course Launch Form -",VLOOKUP(F123,'TTT Grade Book (FOR TTT ONLY)'!E$10:K$507,7,FALSE)="Yes"),"Yes",""),
IF(AND($D$19="Yes",H123="Trainer",$D$4&lt;&gt;"- AMTC Course Launch Form -",VLOOKUP(F123,'TTT Grade Book (FOR TTT ONLY)'!E$10:K$507,7,FALSE)="No"),"No","")),"")</f>
        <v/>
      </c>
    </row>
    <row r="124" spans="9:9" hidden="1" x14ac:dyDescent="0.3">
      <c r="I124" s="210" t="str">
        <f>_xlfn.IFNA(CONCATENATE(
IF(AND($D$4="Agency Management Training Course (AMTC)",$D$19&lt;&gt;"Yes"),'AMTC Gradebook (FOR AMTC ONLY)'!BJ82,""),
IF(AND($D$19="Yes",H124="Trainer",$D$4&lt;&gt;"- AMTC Course Launch Form -",VLOOKUP(F124,'TTT Grade Book (FOR TTT ONLY)'!E$10:K$507,7,FALSE)="Yes"),"Yes",""),
IF(AND($D$19="Yes",H124="Trainer",$D$4&lt;&gt;"- AMTC Course Launch Form -",VLOOKUP(F124,'TTT Grade Book (FOR TTT ONLY)'!E$10:K$507,7,FALSE)="No"),"No","")),"")</f>
        <v/>
      </c>
    </row>
    <row r="125" spans="9:9" hidden="1" x14ac:dyDescent="0.3">
      <c r="I125" s="210" t="str">
        <f>_xlfn.IFNA(CONCATENATE(
IF(AND($D$4="Agency Management Training Course (AMTC)",$D$19&lt;&gt;"Yes"),'AMTC Gradebook (FOR AMTC ONLY)'!BJ83,""),
IF(AND($D$19="Yes",H125="Trainer",$D$4&lt;&gt;"- AMTC Course Launch Form -",VLOOKUP(F125,'TTT Grade Book (FOR TTT ONLY)'!E$10:K$507,7,FALSE)="Yes"),"Yes",""),
IF(AND($D$19="Yes",H125="Trainer",$D$4&lt;&gt;"- AMTC Course Launch Form -",VLOOKUP(F125,'TTT Grade Book (FOR TTT ONLY)'!E$10:K$507,7,FALSE)="No"),"No","")),"")</f>
        <v/>
      </c>
    </row>
    <row r="126" spans="9:9" hidden="1" x14ac:dyDescent="0.3">
      <c r="I126" s="210" t="str">
        <f>_xlfn.IFNA(CONCATENATE(
IF(AND($D$4="Agency Management Training Course (AMTC)",$D$19&lt;&gt;"Yes"),'AMTC Gradebook (FOR AMTC ONLY)'!BJ84,""),
IF(AND($D$19="Yes",H126="Trainer",$D$4&lt;&gt;"- AMTC Course Launch Form -",VLOOKUP(F126,'TTT Grade Book (FOR TTT ONLY)'!E$10:K$507,7,FALSE)="Yes"),"Yes",""),
IF(AND($D$19="Yes",H126="Trainer",$D$4&lt;&gt;"- AMTC Course Launch Form -",VLOOKUP(F126,'TTT Grade Book (FOR TTT ONLY)'!E$10:K$507,7,FALSE)="No"),"No","")),"")</f>
        <v/>
      </c>
    </row>
    <row r="127" spans="9:9" hidden="1" x14ac:dyDescent="0.3">
      <c r="I127" s="210" t="str">
        <f>_xlfn.IFNA(CONCATENATE(
IF(AND($D$4="Agency Management Training Course (AMTC)",$D$19&lt;&gt;"Yes"),'AMTC Gradebook (FOR AMTC ONLY)'!BJ85,""),
IF(AND($D$19="Yes",H127="Trainer",$D$4&lt;&gt;"- AMTC Course Launch Form -",VLOOKUP(F127,'TTT Grade Book (FOR TTT ONLY)'!E$10:K$507,7,FALSE)="Yes"),"Yes",""),
IF(AND($D$19="Yes",H127="Trainer",$D$4&lt;&gt;"- AMTC Course Launch Form -",VLOOKUP(F127,'TTT Grade Book (FOR TTT ONLY)'!E$10:K$507,7,FALSE)="No"),"No","")),"")</f>
        <v/>
      </c>
    </row>
    <row r="128" spans="9:9" hidden="1" x14ac:dyDescent="0.3">
      <c r="I128" s="210" t="str">
        <f>_xlfn.IFNA(CONCATENATE(
IF(AND($D$4="Agency Management Training Course (AMTC)",$D$19&lt;&gt;"Yes"),'AMTC Gradebook (FOR AMTC ONLY)'!BJ86,""),
IF(AND($D$19="Yes",H128="Trainer",$D$4&lt;&gt;"- AMTC Course Launch Form -",VLOOKUP(F128,'TTT Grade Book (FOR TTT ONLY)'!E$10:K$507,7,FALSE)="Yes"),"Yes",""),
IF(AND($D$19="Yes",H128="Trainer",$D$4&lt;&gt;"- AMTC Course Launch Form -",VLOOKUP(F128,'TTT Grade Book (FOR TTT ONLY)'!E$10:K$507,7,FALSE)="No"),"No","")),"")</f>
        <v/>
      </c>
    </row>
    <row r="129" spans="9:9" hidden="1" x14ac:dyDescent="0.3">
      <c r="I129" s="210" t="str">
        <f>_xlfn.IFNA(CONCATENATE(
IF(AND($D$4="Agency Management Training Course (AMTC)",$D$19&lt;&gt;"Yes"),'AMTC Gradebook (FOR AMTC ONLY)'!BJ87,""),
IF(AND($D$19="Yes",H129="Trainer",$D$4&lt;&gt;"- AMTC Course Launch Form -",VLOOKUP(F129,'TTT Grade Book (FOR TTT ONLY)'!E$10:K$507,7,FALSE)="Yes"),"Yes",""),
IF(AND($D$19="Yes",H129="Trainer",$D$4&lt;&gt;"- AMTC Course Launch Form -",VLOOKUP(F129,'TTT Grade Book (FOR TTT ONLY)'!E$10:K$507,7,FALSE)="No"),"No","")),"")</f>
        <v/>
      </c>
    </row>
    <row r="130" spans="9:9" hidden="1" x14ac:dyDescent="0.3">
      <c r="I130" s="210" t="str">
        <f>_xlfn.IFNA(CONCATENATE(
IF(AND($D$4="Agency Management Training Course (AMTC)",$D$19&lt;&gt;"Yes"),'AMTC Gradebook (FOR AMTC ONLY)'!BJ88,""),
IF(AND($D$19="Yes",H130="Trainer",$D$4&lt;&gt;"- AMTC Course Launch Form -",VLOOKUP(F130,'TTT Grade Book (FOR TTT ONLY)'!E$10:K$507,7,FALSE)="Yes"),"Yes",""),
IF(AND($D$19="Yes",H130="Trainer",$D$4&lt;&gt;"- AMTC Course Launch Form -",VLOOKUP(F130,'TTT Grade Book (FOR TTT ONLY)'!E$10:K$507,7,FALSE)="No"),"No","")),"")</f>
        <v/>
      </c>
    </row>
    <row r="131" spans="9:9" hidden="1" x14ac:dyDescent="0.3">
      <c r="I131" s="210" t="str">
        <f>_xlfn.IFNA(CONCATENATE(
IF(AND($D$4="Agency Management Training Course (AMTC)",$D$19&lt;&gt;"Yes"),'AMTC Gradebook (FOR AMTC ONLY)'!BJ89,""),
IF(AND($D$19="Yes",H131="Trainer",$D$4&lt;&gt;"- AMTC Course Launch Form -",VLOOKUP(F131,'TTT Grade Book (FOR TTT ONLY)'!E$10:K$507,7,FALSE)="Yes"),"Yes",""),
IF(AND($D$19="Yes",H131="Trainer",$D$4&lt;&gt;"- AMTC Course Launch Form -",VLOOKUP(F131,'TTT Grade Book (FOR TTT ONLY)'!E$10:K$507,7,FALSE)="No"),"No","")),"")</f>
        <v/>
      </c>
    </row>
    <row r="132" spans="9:9" hidden="1" x14ac:dyDescent="0.3">
      <c r="I132" s="210" t="str">
        <f>_xlfn.IFNA(CONCATENATE(
IF(AND($D$4="Agency Management Training Course (AMTC)",$D$19&lt;&gt;"Yes"),'AMTC Gradebook (FOR AMTC ONLY)'!BJ90,""),
IF(AND($D$19="Yes",H132="Trainer",$D$4&lt;&gt;"- AMTC Course Launch Form -",VLOOKUP(F132,'TTT Grade Book (FOR TTT ONLY)'!E$10:K$507,7,FALSE)="Yes"),"Yes",""),
IF(AND($D$19="Yes",H132="Trainer",$D$4&lt;&gt;"- AMTC Course Launch Form -",VLOOKUP(F132,'TTT Grade Book (FOR TTT ONLY)'!E$10:K$507,7,FALSE)="No"),"No","")),"")</f>
        <v/>
      </c>
    </row>
    <row r="133" spans="9:9" hidden="1" x14ac:dyDescent="0.3">
      <c r="I133" s="210" t="str">
        <f>_xlfn.IFNA(CONCATENATE(
IF(AND($D$4="Agency Management Training Course (AMTC)",$D$19&lt;&gt;"Yes"),'AMTC Gradebook (FOR AMTC ONLY)'!BJ91,""),
IF(AND($D$19="Yes",H133="Trainer",$D$4&lt;&gt;"- AMTC Course Launch Form -",VLOOKUP(F133,'TTT Grade Book (FOR TTT ONLY)'!E$10:K$507,7,FALSE)="Yes"),"Yes",""),
IF(AND($D$19="Yes",H133="Trainer",$D$4&lt;&gt;"- AMTC Course Launch Form -",VLOOKUP(F133,'TTT Grade Book (FOR TTT ONLY)'!E$10:K$507,7,FALSE)="No"),"No","")),"")</f>
        <v/>
      </c>
    </row>
    <row r="134" spans="9:9" hidden="1" x14ac:dyDescent="0.3">
      <c r="I134" s="210" t="str">
        <f>_xlfn.IFNA(CONCATENATE(
IF(AND($D$4="Agency Management Training Course (AMTC)",$D$19&lt;&gt;"Yes"),'AMTC Gradebook (FOR AMTC ONLY)'!BJ92,""),
IF(AND($D$19="Yes",H134="Trainer",$D$4&lt;&gt;"- AMTC Course Launch Form -",VLOOKUP(F134,'TTT Grade Book (FOR TTT ONLY)'!E$10:K$507,7,FALSE)="Yes"),"Yes",""),
IF(AND($D$19="Yes",H134="Trainer",$D$4&lt;&gt;"- AMTC Course Launch Form -",VLOOKUP(F134,'TTT Grade Book (FOR TTT ONLY)'!E$10:K$507,7,FALSE)="No"),"No","")),"")</f>
        <v/>
      </c>
    </row>
    <row r="135" spans="9:9" hidden="1" x14ac:dyDescent="0.3">
      <c r="I135" s="210" t="str">
        <f>_xlfn.IFNA(CONCATENATE(
IF(AND($D$4="Agency Management Training Course (AMTC)",$D$19&lt;&gt;"Yes"),'AMTC Gradebook (FOR AMTC ONLY)'!BJ93,""),
IF(AND($D$19="Yes",H135="Trainer",$D$4&lt;&gt;"- AMTC Course Launch Form -",VLOOKUP(F135,'TTT Grade Book (FOR TTT ONLY)'!E$10:K$507,7,FALSE)="Yes"),"Yes",""),
IF(AND($D$19="Yes",H135="Trainer",$D$4&lt;&gt;"- AMTC Course Launch Form -",VLOOKUP(F135,'TTT Grade Book (FOR TTT ONLY)'!E$10:K$507,7,FALSE)="No"),"No","")),"")</f>
        <v/>
      </c>
    </row>
    <row r="136" spans="9:9" hidden="1" x14ac:dyDescent="0.3">
      <c r="I136" s="210" t="str">
        <f>_xlfn.IFNA(CONCATENATE(
IF(AND($D$4="Agency Management Training Course (AMTC)",$D$19&lt;&gt;"Yes"),'AMTC Gradebook (FOR AMTC ONLY)'!BJ94,""),
IF(AND($D$19="Yes",H136="Trainer",$D$4&lt;&gt;"- AMTC Course Launch Form -",VLOOKUP(F136,'TTT Grade Book (FOR TTT ONLY)'!E$10:K$507,7,FALSE)="Yes"),"Yes",""),
IF(AND($D$19="Yes",H136="Trainer",$D$4&lt;&gt;"- AMTC Course Launch Form -",VLOOKUP(F136,'TTT Grade Book (FOR TTT ONLY)'!E$10:K$507,7,FALSE)="No"),"No","")),"")</f>
        <v/>
      </c>
    </row>
    <row r="137" spans="9:9" hidden="1" x14ac:dyDescent="0.3">
      <c r="I137" s="210" t="str">
        <f>_xlfn.IFNA(CONCATENATE(
IF(AND($D$4="Agency Management Training Course (AMTC)",$D$19&lt;&gt;"Yes"),'AMTC Gradebook (FOR AMTC ONLY)'!BJ95,""),
IF(AND($D$19="Yes",H137="Trainer",$D$4&lt;&gt;"- AMTC Course Launch Form -",VLOOKUP(F137,'TTT Grade Book (FOR TTT ONLY)'!E$10:K$507,7,FALSE)="Yes"),"Yes",""),
IF(AND($D$19="Yes",H137="Trainer",$D$4&lt;&gt;"- AMTC Course Launch Form -",VLOOKUP(F137,'TTT Grade Book (FOR TTT ONLY)'!E$10:K$507,7,FALSE)="No"),"No","")),"")</f>
        <v/>
      </c>
    </row>
    <row r="138" spans="9:9" hidden="1" x14ac:dyDescent="0.3">
      <c r="I138" s="210" t="str">
        <f>_xlfn.IFNA(CONCATENATE(
IF(AND($D$4="Agency Management Training Course (AMTC)",$D$19&lt;&gt;"Yes"),'AMTC Gradebook (FOR AMTC ONLY)'!BJ96,""),
IF(AND($D$19="Yes",H138="Trainer",$D$4&lt;&gt;"- AMTC Course Launch Form -",VLOOKUP(F138,'TTT Grade Book (FOR TTT ONLY)'!E$10:K$507,7,FALSE)="Yes"),"Yes",""),
IF(AND($D$19="Yes",H138="Trainer",$D$4&lt;&gt;"- AMTC Course Launch Form -",VLOOKUP(F138,'TTT Grade Book (FOR TTT ONLY)'!E$10:K$507,7,FALSE)="No"),"No","")),"")</f>
        <v/>
      </c>
    </row>
    <row r="139" spans="9:9" hidden="1" x14ac:dyDescent="0.3">
      <c r="I139" s="210" t="str">
        <f>_xlfn.IFNA(CONCATENATE(
IF(AND($D$4="Agency Management Training Course (AMTC)",$D$19&lt;&gt;"Yes"),'AMTC Gradebook (FOR AMTC ONLY)'!BJ97,""),
IF(AND($D$19="Yes",H139="Trainer",$D$4&lt;&gt;"- AMTC Course Launch Form -",VLOOKUP(F139,'TTT Grade Book (FOR TTT ONLY)'!E$10:K$507,7,FALSE)="Yes"),"Yes",""),
IF(AND($D$19="Yes",H139="Trainer",$D$4&lt;&gt;"- AMTC Course Launch Form -",VLOOKUP(F139,'TTT Grade Book (FOR TTT ONLY)'!E$10:K$507,7,FALSE)="No"),"No","")),"")</f>
        <v/>
      </c>
    </row>
    <row r="140" spans="9:9" hidden="1" x14ac:dyDescent="0.3">
      <c r="I140" s="210" t="str">
        <f>_xlfn.IFNA(CONCATENATE(
IF(AND($D$4="Agency Management Training Course (AMTC)",$D$19&lt;&gt;"Yes"),'AMTC Gradebook (FOR AMTC ONLY)'!BJ98,""),
IF(AND($D$19="Yes",H140="Trainer",$D$4&lt;&gt;"- AMTC Course Launch Form -",VLOOKUP(F140,'TTT Grade Book (FOR TTT ONLY)'!E$10:K$507,7,FALSE)="Yes"),"Yes",""),
IF(AND($D$19="Yes",H140="Trainer",$D$4&lt;&gt;"- AMTC Course Launch Form -",VLOOKUP(F140,'TTT Grade Book (FOR TTT ONLY)'!E$10:K$507,7,FALSE)="No"),"No","")),"")</f>
        <v/>
      </c>
    </row>
    <row r="141" spans="9:9" hidden="1" x14ac:dyDescent="0.3">
      <c r="I141" s="210" t="str">
        <f>_xlfn.IFNA(CONCATENATE(
IF(AND($D$4="Agency Management Training Course (AMTC)",$D$19&lt;&gt;"Yes"),'AMTC Gradebook (FOR AMTC ONLY)'!BJ99,""),
IF(AND($D$19="Yes",H141="Trainer",$D$4&lt;&gt;"- AMTC Course Launch Form -",VLOOKUP(F141,'TTT Grade Book (FOR TTT ONLY)'!E$10:K$507,7,FALSE)="Yes"),"Yes",""),
IF(AND($D$19="Yes",H141="Trainer",$D$4&lt;&gt;"- AMTC Course Launch Form -",VLOOKUP(F141,'TTT Grade Book (FOR TTT ONLY)'!E$10:K$507,7,FALSE)="No"),"No","")),"")</f>
        <v/>
      </c>
    </row>
    <row r="142" spans="9:9" hidden="1" x14ac:dyDescent="0.3">
      <c r="I142" s="210" t="str">
        <f>_xlfn.IFNA(CONCATENATE(
IF(AND($D$4="Agency Management Training Course (AMTC)",$D$19&lt;&gt;"Yes"),'AMTC Gradebook (FOR AMTC ONLY)'!BJ100,""),
IF(AND($D$19="Yes",H142="Trainer",$D$4&lt;&gt;"- AMTC Course Launch Form -",VLOOKUP(F142,'TTT Grade Book (FOR TTT ONLY)'!E$10:K$507,7,FALSE)="Yes"),"Yes",""),
IF(AND($D$19="Yes",H142="Trainer",$D$4&lt;&gt;"- AMTC Course Launch Form -",VLOOKUP(F142,'TTT Grade Book (FOR TTT ONLY)'!E$10:K$507,7,FALSE)="No"),"No","")),"")</f>
        <v/>
      </c>
    </row>
    <row r="143" spans="9:9" hidden="1" x14ac:dyDescent="0.3">
      <c r="I143" s="210" t="str">
        <f>_xlfn.IFNA(CONCATENATE(
IF(AND($D$4="Agency Management Training Course (AMTC)",$D$19&lt;&gt;"Yes"),'AMTC Gradebook (FOR AMTC ONLY)'!BJ101,""),
IF(AND($D$19="Yes",H143="Trainer",$D$4&lt;&gt;"- AMTC Course Launch Form -",VLOOKUP(F143,'TTT Grade Book (FOR TTT ONLY)'!E$10:K$507,7,FALSE)="Yes"),"Yes",""),
IF(AND($D$19="Yes",H143="Trainer",$D$4&lt;&gt;"- AMTC Course Launch Form -",VLOOKUP(F143,'TTT Grade Book (FOR TTT ONLY)'!E$10:K$507,7,FALSE)="No"),"No","")),"")</f>
        <v/>
      </c>
    </row>
    <row r="144" spans="9:9" hidden="1" x14ac:dyDescent="0.3">
      <c r="I144" s="210" t="str">
        <f>_xlfn.IFNA(CONCATENATE(
IF(AND($D$4="Agency Management Training Course (AMTC)",$D$19&lt;&gt;"Yes"),'AMTC Gradebook (FOR AMTC ONLY)'!BJ102,""),
IF(AND($D$19="Yes",H144="Trainer",$D$4&lt;&gt;"- AMTC Course Launch Form -",VLOOKUP(F144,'TTT Grade Book (FOR TTT ONLY)'!E$10:K$507,7,FALSE)="Yes"),"Yes",""),
IF(AND($D$19="Yes",H144="Trainer",$D$4&lt;&gt;"- AMTC Course Launch Form -",VLOOKUP(F144,'TTT Grade Book (FOR TTT ONLY)'!E$10:K$507,7,FALSE)="No"),"No","")),"")</f>
        <v/>
      </c>
    </row>
    <row r="145" spans="9:9" hidden="1" x14ac:dyDescent="0.3">
      <c r="I145" s="210" t="str">
        <f>_xlfn.IFNA(CONCATENATE(
IF(AND($D$4="Agency Management Training Course (AMTC)",$D$19&lt;&gt;"Yes"),'AMTC Gradebook (FOR AMTC ONLY)'!BJ103,""),
IF(AND($D$19="Yes",H145="Trainer",$D$4&lt;&gt;"- AMTC Course Launch Form -",VLOOKUP(F145,'TTT Grade Book (FOR TTT ONLY)'!E$10:K$507,7,FALSE)="Yes"),"Yes",""),
IF(AND($D$19="Yes",H145="Trainer",$D$4&lt;&gt;"- AMTC Course Launch Form -",VLOOKUP(F145,'TTT Grade Book (FOR TTT ONLY)'!E$10:K$507,7,FALSE)="No"),"No","")),"")</f>
        <v/>
      </c>
    </row>
    <row r="146" spans="9:9" hidden="1" x14ac:dyDescent="0.3">
      <c r="I146" s="210" t="str">
        <f>_xlfn.IFNA(CONCATENATE(
IF(AND($D$4="Agency Management Training Course (AMTC)",$D$19&lt;&gt;"Yes"),'AMTC Gradebook (FOR AMTC ONLY)'!BJ104,""),
IF(AND($D$19="Yes",H146="Trainer",$D$4&lt;&gt;"- AMTC Course Launch Form -",VLOOKUP(F146,'TTT Grade Book (FOR TTT ONLY)'!E$10:K$507,7,FALSE)="Yes"),"Yes",""),
IF(AND($D$19="Yes",H146="Trainer",$D$4&lt;&gt;"- AMTC Course Launch Form -",VLOOKUP(F146,'TTT Grade Book (FOR TTT ONLY)'!E$10:K$507,7,FALSE)="No"),"No","")),"")</f>
        <v/>
      </c>
    </row>
    <row r="147" spans="9:9" hidden="1" x14ac:dyDescent="0.3">
      <c r="I147" s="210" t="str">
        <f>_xlfn.IFNA(CONCATENATE(
IF(AND($D$4="Agency Management Training Course (AMTC)",$D$19&lt;&gt;"Yes"),'AMTC Gradebook (FOR AMTC ONLY)'!BJ105,""),
IF(AND($D$19="Yes",H147="Trainer",$D$4&lt;&gt;"- AMTC Course Launch Form -",VLOOKUP(F147,'TTT Grade Book (FOR TTT ONLY)'!E$10:K$507,7,FALSE)="Yes"),"Yes",""),
IF(AND($D$19="Yes",H147="Trainer",$D$4&lt;&gt;"- AMTC Course Launch Form -",VLOOKUP(F147,'TTT Grade Book (FOR TTT ONLY)'!E$10:K$507,7,FALSE)="No"),"No","")),"")</f>
        <v/>
      </c>
    </row>
    <row r="148" spans="9:9" hidden="1" x14ac:dyDescent="0.3">
      <c r="I148" s="210" t="str">
        <f>_xlfn.IFNA(CONCATENATE(
IF(AND($D$4="Agency Management Training Course (AMTC)",$D$19&lt;&gt;"Yes"),'AMTC Gradebook (FOR AMTC ONLY)'!BJ106,""),
IF(AND($D$19="Yes",H148="Trainer",$D$4&lt;&gt;"- AMTC Course Launch Form -",VLOOKUP(F148,'TTT Grade Book (FOR TTT ONLY)'!E$10:K$507,7,FALSE)="Yes"),"Yes",""),
IF(AND($D$19="Yes",H148="Trainer",$D$4&lt;&gt;"- AMTC Course Launch Form -",VLOOKUP(F148,'TTT Grade Book (FOR TTT ONLY)'!E$10:K$507,7,FALSE)="No"),"No","")),"")</f>
        <v/>
      </c>
    </row>
    <row r="149" spans="9:9" hidden="1" x14ac:dyDescent="0.3">
      <c r="I149" s="210" t="str">
        <f>_xlfn.IFNA(CONCATENATE(
IF(AND($D$4="Agency Management Training Course (AMTC)",$D$19&lt;&gt;"Yes"),'AMTC Gradebook (FOR AMTC ONLY)'!BJ107,""),
IF(AND($D$19="Yes",H149="Trainer",$D$4&lt;&gt;"- AMTC Course Launch Form -",VLOOKUP(F149,'TTT Grade Book (FOR TTT ONLY)'!E$10:K$507,7,FALSE)="Yes"),"Yes",""),
IF(AND($D$19="Yes",H149="Trainer",$D$4&lt;&gt;"- AMTC Course Launch Form -",VLOOKUP(F149,'TTT Grade Book (FOR TTT ONLY)'!E$10:K$507,7,FALSE)="No"),"No","")),"")</f>
        <v/>
      </c>
    </row>
    <row r="150" spans="9:9" hidden="1" x14ac:dyDescent="0.3">
      <c r="I150" s="210" t="str">
        <f>_xlfn.IFNA(CONCATENATE(
IF(AND($D$4="Agency Management Training Course (AMTC)",$D$19&lt;&gt;"Yes"),'AMTC Gradebook (FOR AMTC ONLY)'!BJ108,""),
IF(AND($D$19="Yes",H150="Trainer",$D$4&lt;&gt;"- AMTC Course Launch Form -",VLOOKUP(F150,'TTT Grade Book (FOR TTT ONLY)'!E$10:K$507,7,FALSE)="Yes"),"Yes",""),
IF(AND($D$19="Yes",H150="Trainer",$D$4&lt;&gt;"- AMTC Course Launch Form -",VLOOKUP(F150,'TTT Grade Book (FOR TTT ONLY)'!E$10:K$507,7,FALSE)="No"),"No","")),"")</f>
        <v/>
      </c>
    </row>
    <row r="151" spans="9:9" hidden="1" x14ac:dyDescent="0.3">
      <c r="I151" s="210" t="str">
        <f>_xlfn.IFNA(CONCATENATE(
IF(AND($D$4="Agency Management Training Course (AMTC)",$D$19&lt;&gt;"Yes"),'AMTC Gradebook (FOR AMTC ONLY)'!BJ109,""),
IF(AND($D$19="Yes",H151="Trainer",$D$4&lt;&gt;"- AMTC Course Launch Form -",VLOOKUP(F151,'TTT Grade Book (FOR TTT ONLY)'!E$10:K$507,7,FALSE)="Yes"),"Yes",""),
IF(AND($D$19="Yes",H151="Trainer",$D$4&lt;&gt;"- AMTC Course Launch Form -",VLOOKUP(F151,'TTT Grade Book (FOR TTT ONLY)'!E$10:K$507,7,FALSE)="No"),"No","")),"")</f>
        <v/>
      </c>
    </row>
    <row r="152" spans="9:9" hidden="1" x14ac:dyDescent="0.3">
      <c r="I152" s="210" t="str">
        <f>_xlfn.IFNA(CONCATENATE(
IF(AND($D$4="Agency Management Training Course (AMTC)",$D$19&lt;&gt;"Yes"),'AMTC Gradebook (FOR AMTC ONLY)'!BJ110,""),
IF(AND($D$19="Yes",H152="Trainer",$D$4&lt;&gt;"- AMTC Course Launch Form -",VLOOKUP(F152,'TTT Grade Book (FOR TTT ONLY)'!E$10:K$507,7,FALSE)="Yes"),"Yes",""),
IF(AND($D$19="Yes",H152="Trainer",$D$4&lt;&gt;"- AMTC Course Launch Form -",VLOOKUP(F152,'TTT Grade Book (FOR TTT ONLY)'!E$10:K$507,7,FALSE)="No"),"No","")),"")</f>
        <v/>
      </c>
    </row>
    <row r="153" spans="9:9" hidden="1" x14ac:dyDescent="0.3">
      <c r="I153" s="210" t="str">
        <f>_xlfn.IFNA(CONCATENATE(
IF(AND($D$4="Agency Management Training Course (AMTC)",$D$19&lt;&gt;"Yes"),'AMTC Gradebook (FOR AMTC ONLY)'!BJ111,""),
IF(AND($D$19="Yes",H153="Trainer",$D$4&lt;&gt;"- AMTC Course Launch Form -",VLOOKUP(F153,'TTT Grade Book (FOR TTT ONLY)'!E$10:K$507,7,FALSE)="Yes"),"Yes",""),
IF(AND($D$19="Yes",H153="Trainer",$D$4&lt;&gt;"- AMTC Course Launch Form -",VLOOKUP(F153,'TTT Grade Book (FOR TTT ONLY)'!E$10:K$507,7,FALSE)="No"),"No","")),"")</f>
        <v/>
      </c>
    </row>
    <row r="154" spans="9:9" hidden="1" x14ac:dyDescent="0.3">
      <c r="I154" s="210" t="str">
        <f>_xlfn.IFNA(CONCATENATE(
IF(AND($D$4="Agency Management Training Course (AMTC)",$D$19&lt;&gt;"Yes"),'AMTC Gradebook (FOR AMTC ONLY)'!BJ112,""),
IF(AND($D$19="Yes",H154="Trainer",$D$4&lt;&gt;"- AMTC Course Launch Form -",VLOOKUP(F154,'TTT Grade Book (FOR TTT ONLY)'!E$10:K$507,7,FALSE)="Yes"),"Yes",""),
IF(AND($D$19="Yes",H154="Trainer",$D$4&lt;&gt;"- AMTC Course Launch Form -",VLOOKUP(F154,'TTT Grade Book (FOR TTT ONLY)'!E$10:K$507,7,FALSE)="No"),"No","")),"")</f>
        <v/>
      </c>
    </row>
    <row r="155" spans="9:9" hidden="1" x14ac:dyDescent="0.3">
      <c r="I155" s="210" t="str">
        <f>_xlfn.IFNA(CONCATENATE(
IF(AND($D$4="Agency Management Training Course (AMTC)",$D$19&lt;&gt;"Yes"),'AMTC Gradebook (FOR AMTC ONLY)'!BJ113,""),
IF(AND($D$19="Yes",H155="Trainer",$D$4&lt;&gt;"- AMTC Course Launch Form -",VLOOKUP(F155,'TTT Grade Book (FOR TTT ONLY)'!E$10:K$507,7,FALSE)="Yes"),"Yes",""),
IF(AND($D$19="Yes",H155="Trainer",$D$4&lt;&gt;"- AMTC Course Launch Form -",VLOOKUP(F155,'TTT Grade Book (FOR TTT ONLY)'!E$10:K$507,7,FALSE)="No"),"No","")),"")</f>
        <v/>
      </c>
    </row>
    <row r="156" spans="9:9" hidden="1" x14ac:dyDescent="0.3">
      <c r="I156" s="210" t="str">
        <f>_xlfn.IFNA(CONCATENATE(
IF(AND($D$4="Agency Management Training Course (AMTC)",$D$19&lt;&gt;"Yes"),'AMTC Gradebook (FOR AMTC ONLY)'!BJ114,""),
IF(AND($D$19="Yes",H156="Trainer",$D$4&lt;&gt;"- AMTC Course Launch Form -",VLOOKUP(F156,'TTT Grade Book (FOR TTT ONLY)'!E$10:K$507,7,FALSE)="Yes"),"Yes",""),
IF(AND($D$19="Yes",H156="Trainer",$D$4&lt;&gt;"- AMTC Course Launch Form -",VLOOKUP(F156,'TTT Grade Book (FOR TTT ONLY)'!E$10:K$507,7,FALSE)="No"),"No","")),"")</f>
        <v/>
      </c>
    </row>
    <row r="157" spans="9:9" hidden="1" x14ac:dyDescent="0.3">
      <c r="I157" s="210" t="str">
        <f>_xlfn.IFNA(CONCATENATE(
IF(AND($D$4="Agency Management Training Course (AMTC)",$D$19&lt;&gt;"Yes"),'AMTC Gradebook (FOR AMTC ONLY)'!BJ115,""),
IF(AND($D$19="Yes",H157="Trainer",$D$4&lt;&gt;"- AMTC Course Launch Form -",VLOOKUP(F157,'TTT Grade Book (FOR TTT ONLY)'!E$10:K$507,7,FALSE)="Yes"),"Yes",""),
IF(AND($D$19="Yes",H157="Trainer",$D$4&lt;&gt;"- AMTC Course Launch Form -",VLOOKUP(F157,'TTT Grade Book (FOR TTT ONLY)'!E$10:K$507,7,FALSE)="No"),"No","")),"")</f>
        <v/>
      </c>
    </row>
    <row r="158" spans="9:9" hidden="1" x14ac:dyDescent="0.3">
      <c r="I158" s="210" t="str">
        <f>_xlfn.IFNA(CONCATENATE(
IF(AND($D$4="Agency Management Training Course (AMTC)",$D$19&lt;&gt;"Yes"),'AMTC Gradebook (FOR AMTC ONLY)'!BJ116,""),
IF(AND($D$19="Yes",H158="Trainer",$D$4&lt;&gt;"- AMTC Course Launch Form -",VLOOKUP(F158,'TTT Grade Book (FOR TTT ONLY)'!E$10:K$507,7,FALSE)="Yes"),"Yes",""),
IF(AND($D$19="Yes",H158="Trainer",$D$4&lt;&gt;"- AMTC Course Launch Form -",VLOOKUP(F158,'TTT Grade Book (FOR TTT ONLY)'!E$10:K$507,7,FALSE)="No"),"No","")),"")</f>
        <v/>
      </c>
    </row>
    <row r="159" spans="9:9" hidden="1" x14ac:dyDescent="0.3">
      <c r="I159" s="210" t="str">
        <f>_xlfn.IFNA(CONCATENATE(
IF(AND($D$4="Agency Management Training Course (AMTC)",$D$19&lt;&gt;"Yes"),'AMTC Gradebook (FOR AMTC ONLY)'!BJ117,""),
IF(AND($D$19="Yes",H159="Trainer",$D$4&lt;&gt;"- AMTC Course Launch Form -",VLOOKUP(F159,'TTT Grade Book (FOR TTT ONLY)'!E$10:K$507,7,FALSE)="Yes"),"Yes",""),
IF(AND($D$19="Yes",H159="Trainer",$D$4&lt;&gt;"- AMTC Course Launch Form -",VLOOKUP(F159,'TTT Grade Book (FOR TTT ONLY)'!E$10:K$507,7,FALSE)="No"),"No","")),"")</f>
        <v/>
      </c>
    </row>
    <row r="160" spans="9:9" hidden="1" x14ac:dyDescent="0.3">
      <c r="I160" s="210" t="str">
        <f>_xlfn.IFNA(CONCATENATE(
IF(AND($D$4="Agency Management Training Course (AMTC)",$D$19&lt;&gt;"Yes"),'AMTC Gradebook (FOR AMTC ONLY)'!BJ118,""),
IF(AND($D$19="Yes",H160="Trainer",$D$4&lt;&gt;"- AMTC Course Launch Form -",VLOOKUP(F160,'TTT Grade Book (FOR TTT ONLY)'!E$10:K$507,7,FALSE)="Yes"),"Yes",""),
IF(AND($D$19="Yes",H160="Trainer",$D$4&lt;&gt;"- AMTC Course Launch Form -",VLOOKUP(F160,'TTT Grade Book (FOR TTT ONLY)'!E$10:K$507,7,FALSE)="No"),"No","")),"")</f>
        <v/>
      </c>
    </row>
    <row r="161" spans="9:9" hidden="1" x14ac:dyDescent="0.3">
      <c r="I161" s="210" t="str">
        <f>_xlfn.IFNA(CONCATENATE(
IF(AND($D$4="Agency Management Training Course (AMTC)",$D$19&lt;&gt;"Yes"),'AMTC Gradebook (FOR AMTC ONLY)'!BJ119,""),
IF(AND($D$19="Yes",H161="Trainer",$D$4&lt;&gt;"- AMTC Course Launch Form -",VLOOKUP(F161,'TTT Grade Book (FOR TTT ONLY)'!E$10:K$507,7,FALSE)="Yes"),"Yes",""),
IF(AND($D$19="Yes",H161="Trainer",$D$4&lt;&gt;"- AMTC Course Launch Form -",VLOOKUP(F161,'TTT Grade Book (FOR TTT ONLY)'!E$10:K$507,7,FALSE)="No"),"No","")),"")</f>
        <v/>
      </c>
    </row>
    <row r="162" spans="9:9" hidden="1" x14ac:dyDescent="0.3">
      <c r="I162" s="210" t="str">
        <f>_xlfn.IFNA(CONCATENATE(
IF(AND($D$4="Agency Management Training Course (AMTC)",$D$19&lt;&gt;"Yes"),'AMTC Gradebook (FOR AMTC ONLY)'!BJ120,""),
IF(AND($D$19="Yes",H162="Trainer",$D$4&lt;&gt;"- AMTC Course Launch Form -",VLOOKUP(F162,'TTT Grade Book (FOR TTT ONLY)'!E$10:K$507,7,FALSE)="Yes"),"Yes",""),
IF(AND($D$19="Yes",H162="Trainer",$D$4&lt;&gt;"- AMTC Course Launch Form -",VLOOKUP(F162,'TTT Grade Book (FOR TTT ONLY)'!E$10:K$507,7,FALSE)="No"),"No","")),"")</f>
        <v/>
      </c>
    </row>
    <row r="163" spans="9:9" hidden="1" x14ac:dyDescent="0.3">
      <c r="I163" s="210" t="str">
        <f>_xlfn.IFNA(CONCATENATE(
IF(AND($D$4="Agency Management Training Course (AMTC)",$D$19&lt;&gt;"Yes"),'AMTC Gradebook (FOR AMTC ONLY)'!BJ121,""),
IF(AND($D$19="Yes",H163="Trainer",$D$4&lt;&gt;"- AMTC Course Launch Form -",VLOOKUP(F163,'TTT Grade Book (FOR TTT ONLY)'!E$10:K$507,7,FALSE)="Yes"),"Yes",""),
IF(AND($D$19="Yes",H163="Trainer",$D$4&lt;&gt;"- AMTC Course Launch Form -",VLOOKUP(F163,'TTT Grade Book (FOR TTT ONLY)'!E$10:K$507,7,FALSE)="No"),"No","")),"")</f>
        <v/>
      </c>
    </row>
    <row r="164" spans="9:9" hidden="1" x14ac:dyDescent="0.3">
      <c r="I164" s="210" t="str">
        <f>_xlfn.IFNA(CONCATENATE(
IF(AND($D$4="Agency Management Training Course (AMTC)",$D$19&lt;&gt;"Yes"),'AMTC Gradebook (FOR AMTC ONLY)'!BJ122,""),
IF(AND($D$19="Yes",H164="Trainer",$D$4&lt;&gt;"- AMTC Course Launch Form -",VLOOKUP(F164,'TTT Grade Book (FOR TTT ONLY)'!E$10:K$507,7,FALSE)="Yes"),"Yes",""),
IF(AND($D$19="Yes",H164="Trainer",$D$4&lt;&gt;"- AMTC Course Launch Form -",VLOOKUP(F164,'TTT Grade Book (FOR TTT ONLY)'!E$10:K$507,7,FALSE)="No"),"No","")),"")</f>
        <v/>
      </c>
    </row>
    <row r="165" spans="9:9" hidden="1" x14ac:dyDescent="0.3">
      <c r="I165" s="210" t="str">
        <f>_xlfn.IFNA(CONCATENATE(
IF(AND($D$4="Agency Management Training Course (AMTC)",$D$19&lt;&gt;"Yes"),'AMTC Gradebook (FOR AMTC ONLY)'!BJ123,""),
IF(AND($D$19="Yes",H165="Trainer",$D$4&lt;&gt;"- AMTC Course Launch Form -",VLOOKUP(F165,'TTT Grade Book (FOR TTT ONLY)'!E$10:K$507,7,FALSE)="Yes"),"Yes",""),
IF(AND($D$19="Yes",H165="Trainer",$D$4&lt;&gt;"- AMTC Course Launch Form -",VLOOKUP(F165,'TTT Grade Book (FOR TTT ONLY)'!E$10:K$507,7,FALSE)="No"),"No","")),"")</f>
        <v/>
      </c>
    </row>
    <row r="166" spans="9:9" hidden="1" x14ac:dyDescent="0.3">
      <c r="I166" s="210" t="str">
        <f>_xlfn.IFNA(CONCATENATE(
IF(AND($D$4="Agency Management Training Course (AMTC)",$D$19&lt;&gt;"Yes"),'AMTC Gradebook (FOR AMTC ONLY)'!BJ124,""),
IF(AND($D$19="Yes",H166="Trainer",$D$4&lt;&gt;"- AMTC Course Launch Form -",VLOOKUP(F166,'TTT Grade Book (FOR TTT ONLY)'!E$10:K$507,7,FALSE)="Yes"),"Yes",""),
IF(AND($D$19="Yes",H166="Trainer",$D$4&lt;&gt;"- AMTC Course Launch Form -",VLOOKUP(F166,'TTT Grade Book (FOR TTT ONLY)'!E$10:K$507,7,FALSE)="No"),"No","")),"")</f>
        <v/>
      </c>
    </row>
    <row r="167" spans="9:9" hidden="1" x14ac:dyDescent="0.3">
      <c r="I167" s="210" t="str">
        <f>_xlfn.IFNA(CONCATENATE(
IF(AND($D$4="Agency Management Training Course (AMTC)",$D$19&lt;&gt;"Yes"),'AMTC Gradebook (FOR AMTC ONLY)'!BJ125,""),
IF(AND($D$19="Yes",H167="Trainer",$D$4&lt;&gt;"- AMTC Course Launch Form -",VLOOKUP(F167,'TTT Grade Book (FOR TTT ONLY)'!E$10:K$507,7,FALSE)="Yes"),"Yes",""),
IF(AND($D$19="Yes",H167="Trainer",$D$4&lt;&gt;"- AMTC Course Launch Form -",VLOOKUP(F167,'TTT Grade Book (FOR TTT ONLY)'!E$10:K$507,7,FALSE)="No"),"No","")),"")</f>
        <v/>
      </c>
    </row>
    <row r="168" spans="9:9" hidden="1" x14ac:dyDescent="0.3">
      <c r="I168" s="210" t="str">
        <f>_xlfn.IFNA(CONCATENATE(
IF(AND($D$4="Agency Management Training Course (AMTC)",$D$19&lt;&gt;"Yes"),'AMTC Gradebook (FOR AMTC ONLY)'!BJ126,""),
IF(AND($D$19="Yes",H168="Trainer",$D$4&lt;&gt;"- AMTC Course Launch Form -",VLOOKUP(F168,'TTT Grade Book (FOR TTT ONLY)'!E$10:K$507,7,FALSE)="Yes"),"Yes",""),
IF(AND($D$19="Yes",H168="Trainer",$D$4&lt;&gt;"- AMTC Course Launch Form -",VLOOKUP(F168,'TTT Grade Book (FOR TTT ONLY)'!E$10:K$507,7,FALSE)="No"),"No","")),"")</f>
        <v/>
      </c>
    </row>
    <row r="169" spans="9:9" hidden="1" x14ac:dyDescent="0.3">
      <c r="I169" s="210" t="str">
        <f>_xlfn.IFNA(CONCATENATE(
IF(AND($D$4="Agency Management Training Course (AMTC)",$D$19&lt;&gt;"Yes"),'AMTC Gradebook (FOR AMTC ONLY)'!BJ127,""),
IF(AND($D$19="Yes",H169="Trainer",$D$4&lt;&gt;"- AMTC Course Launch Form -",VLOOKUP(F169,'TTT Grade Book (FOR TTT ONLY)'!E$10:K$507,7,FALSE)="Yes"),"Yes",""),
IF(AND($D$19="Yes",H169="Trainer",$D$4&lt;&gt;"- AMTC Course Launch Form -",VLOOKUP(F169,'TTT Grade Book (FOR TTT ONLY)'!E$10:K$507,7,FALSE)="No"),"No","")),"")</f>
        <v/>
      </c>
    </row>
    <row r="170" spans="9:9" hidden="1" x14ac:dyDescent="0.3">
      <c r="I170" s="210" t="str">
        <f>_xlfn.IFNA(CONCATENATE(
IF(AND($D$4="Agency Management Training Course (AMTC)",$D$19&lt;&gt;"Yes"),'AMTC Gradebook (FOR AMTC ONLY)'!BJ128,""),
IF(AND($D$19="Yes",H170="Trainer",$D$4&lt;&gt;"- AMTC Course Launch Form -",VLOOKUP(F170,'TTT Grade Book (FOR TTT ONLY)'!E$10:K$507,7,FALSE)="Yes"),"Yes",""),
IF(AND($D$19="Yes",H170="Trainer",$D$4&lt;&gt;"- AMTC Course Launch Form -",VLOOKUP(F170,'TTT Grade Book (FOR TTT ONLY)'!E$10:K$507,7,FALSE)="No"),"No","")),"")</f>
        <v/>
      </c>
    </row>
    <row r="171" spans="9:9" hidden="1" x14ac:dyDescent="0.3">
      <c r="I171" s="210" t="str">
        <f>_xlfn.IFNA(CONCATENATE(
IF(AND($D$4="Agency Management Training Course (AMTC)",$D$19&lt;&gt;"Yes"),'AMTC Gradebook (FOR AMTC ONLY)'!BJ129,""),
IF(AND($D$19="Yes",H171="Trainer",$D$4&lt;&gt;"- AMTC Course Launch Form -",VLOOKUP(F171,'TTT Grade Book (FOR TTT ONLY)'!E$10:K$507,7,FALSE)="Yes"),"Yes",""),
IF(AND($D$19="Yes",H171="Trainer",$D$4&lt;&gt;"- AMTC Course Launch Form -",VLOOKUP(F171,'TTT Grade Book (FOR TTT ONLY)'!E$10:K$507,7,FALSE)="No"),"No","")),"")</f>
        <v/>
      </c>
    </row>
    <row r="172" spans="9:9" hidden="1" x14ac:dyDescent="0.3">
      <c r="I172" s="210" t="str">
        <f>_xlfn.IFNA(CONCATENATE(
IF(AND($D$4="Agency Management Training Course (AMTC)",$D$19&lt;&gt;"Yes"),'AMTC Gradebook (FOR AMTC ONLY)'!BJ130,""),
IF(AND($D$19="Yes",H172="Trainer",$D$4&lt;&gt;"- AMTC Course Launch Form -",VLOOKUP(F172,'TTT Grade Book (FOR TTT ONLY)'!E$10:K$507,7,FALSE)="Yes"),"Yes",""),
IF(AND($D$19="Yes",H172="Trainer",$D$4&lt;&gt;"- AMTC Course Launch Form -",VLOOKUP(F172,'TTT Grade Book (FOR TTT ONLY)'!E$10:K$507,7,FALSE)="No"),"No","")),"")</f>
        <v/>
      </c>
    </row>
    <row r="173" spans="9:9" hidden="1" x14ac:dyDescent="0.3">
      <c r="I173" s="210" t="str">
        <f>_xlfn.IFNA(CONCATENATE(
IF(AND($D$4="Agency Management Training Course (AMTC)",$D$19&lt;&gt;"Yes"),'AMTC Gradebook (FOR AMTC ONLY)'!BJ131,""),
IF(AND($D$19="Yes",H173="Trainer",$D$4&lt;&gt;"- AMTC Course Launch Form -",VLOOKUP(F173,'TTT Grade Book (FOR TTT ONLY)'!E$10:K$507,7,FALSE)="Yes"),"Yes",""),
IF(AND($D$19="Yes",H173="Trainer",$D$4&lt;&gt;"- AMTC Course Launch Form -",VLOOKUP(F173,'TTT Grade Book (FOR TTT ONLY)'!E$10:K$507,7,FALSE)="No"),"No","")),"")</f>
        <v/>
      </c>
    </row>
    <row r="174" spans="9:9" hidden="1" x14ac:dyDescent="0.3">
      <c r="I174" s="210" t="str">
        <f>_xlfn.IFNA(CONCATENATE(
IF(AND($D$4="Agency Management Training Course (AMTC)",$D$19&lt;&gt;"Yes"),'AMTC Gradebook (FOR AMTC ONLY)'!BJ132,""),
IF(AND($D$19="Yes",H174="Trainer",$D$4&lt;&gt;"- AMTC Course Launch Form -",VLOOKUP(F174,'TTT Grade Book (FOR TTT ONLY)'!E$10:K$507,7,FALSE)="Yes"),"Yes",""),
IF(AND($D$19="Yes",H174="Trainer",$D$4&lt;&gt;"- AMTC Course Launch Form -",VLOOKUP(F174,'TTT Grade Book (FOR TTT ONLY)'!E$10:K$507,7,FALSE)="No"),"No","")),"")</f>
        <v/>
      </c>
    </row>
    <row r="175" spans="9:9" hidden="1" x14ac:dyDescent="0.3">
      <c r="I175" s="210" t="str">
        <f>_xlfn.IFNA(CONCATENATE(
IF(AND($D$4="Agency Management Training Course (AMTC)",$D$19&lt;&gt;"Yes"),'AMTC Gradebook (FOR AMTC ONLY)'!BJ133,""),
IF(AND($D$19="Yes",H175="Trainer",$D$4&lt;&gt;"- AMTC Course Launch Form -",VLOOKUP(F175,'TTT Grade Book (FOR TTT ONLY)'!E$10:K$507,7,FALSE)="Yes"),"Yes",""),
IF(AND($D$19="Yes",H175="Trainer",$D$4&lt;&gt;"- AMTC Course Launch Form -",VLOOKUP(F175,'TTT Grade Book (FOR TTT ONLY)'!E$10:K$507,7,FALSE)="No"),"No","")),"")</f>
        <v/>
      </c>
    </row>
    <row r="176" spans="9:9" hidden="1" x14ac:dyDescent="0.3">
      <c r="I176" s="210" t="str">
        <f>_xlfn.IFNA(CONCATENATE(
IF(AND($D$4="Agency Management Training Course (AMTC)",$D$19&lt;&gt;"Yes"),'AMTC Gradebook (FOR AMTC ONLY)'!BJ134,""),
IF(AND($D$19="Yes",H176="Trainer",$D$4&lt;&gt;"- AMTC Course Launch Form -",VLOOKUP(F176,'TTT Grade Book (FOR TTT ONLY)'!E$10:K$507,7,FALSE)="Yes"),"Yes",""),
IF(AND($D$19="Yes",H176="Trainer",$D$4&lt;&gt;"- AMTC Course Launch Form -",VLOOKUP(F176,'TTT Grade Book (FOR TTT ONLY)'!E$10:K$507,7,FALSE)="No"),"No","")),"")</f>
        <v/>
      </c>
    </row>
    <row r="177" spans="9:9" hidden="1" x14ac:dyDescent="0.3">
      <c r="I177" s="210" t="str">
        <f>_xlfn.IFNA(CONCATENATE(
IF(AND($D$4="Agency Management Training Course (AMTC)",$D$19&lt;&gt;"Yes"),'AMTC Gradebook (FOR AMTC ONLY)'!BJ135,""),
IF(AND($D$19="Yes",H177="Trainer",$D$4&lt;&gt;"- AMTC Course Launch Form -",VLOOKUP(F177,'TTT Grade Book (FOR TTT ONLY)'!E$10:K$507,7,FALSE)="Yes"),"Yes",""),
IF(AND($D$19="Yes",H177="Trainer",$D$4&lt;&gt;"- AMTC Course Launch Form -",VLOOKUP(F177,'TTT Grade Book (FOR TTT ONLY)'!E$10:K$507,7,FALSE)="No"),"No","")),"")</f>
        <v/>
      </c>
    </row>
    <row r="178" spans="9:9" hidden="1" x14ac:dyDescent="0.3">
      <c r="I178" s="210" t="str">
        <f>_xlfn.IFNA(CONCATENATE(
IF(AND($D$4="Agency Management Training Course (AMTC)",$D$19&lt;&gt;"Yes"),'AMTC Gradebook (FOR AMTC ONLY)'!BJ136,""),
IF(AND($D$19="Yes",H178="Trainer",$D$4&lt;&gt;"- AMTC Course Launch Form -",VLOOKUP(F178,'TTT Grade Book (FOR TTT ONLY)'!E$10:K$507,7,FALSE)="Yes"),"Yes",""),
IF(AND($D$19="Yes",H178="Trainer",$D$4&lt;&gt;"- AMTC Course Launch Form -",VLOOKUP(F178,'TTT Grade Book (FOR TTT ONLY)'!E$10:K$507,7,FALSE)="No"),"No","")),"")</f>
        <v/>
      </c>
    </row>
    <row r="179" spans="9:9" hidden="1" x14ac:dyDescent="0.3">
      <c r="I179" s="210" t="str">
        <f>_xlfn.IFNA(CONCATENATE(
IF(AND($D$4="Agency Management Training Course (AMTC)",$D$19&lt;&gt;"Yes"),'AMTC Gradebook (FOR AMTC ONLY)'!BJ137,""),
IF(AND($D$19="Yes",H179="Trainer",$D$4&lt;&gt;"- AMTC Course Launch Form -",VLOOKUP(F179,'TTT Grade Book (FOR TTT ONLY)'!E$10:K$507,7,FALSE)="Yes"),"Yes",""),
IF(AND($D$19="Yes",H179="Trainer",$D$4&lt;&gt;"- AMTC Course Launch Form -",VLOOKUP(F179,'TTT Grade Book (FOR TTT ONLY)'!E$10:K$507,7,FALSE)="No"),"No","")),"")</f>
        <v/>
      </c>
    </row>
    <row r="180" spans="9:9" hidden="1" x14ac:dyDescent="0.3">
      <c r="I180" s="210" t="str">
        <f>_xlfn.IFNA(CONCATENATE(
IF(AND($D$4="Agency Management Training Course (AMTC)",$D$19&lt;&gt;"Yes"),'AMTC Gradebook (FOR AMTC ONLY)'!BJ138,""),
IF(AND($D$19="Yes",H180="Trainer",$D$4&lt;&gt;"- AMTC Course Launch Form -",VLOOKUP(F180,'TTT Grade Book (FOR TTT ONLY)'!E$10:K$507,7,FALSE)="Yes"),"Yes",""),
IF(AND($D$19="Yes",H180="Trainer",$D$4&lt;&gt;"- AMTC Course Launch Form -",VLOOKUP(F180,'TTT Grade Book (FOR TTT ONLY)'!E$10:K$507,7,FALSE)="No"),"No","")),"")</f>
        <v/>
      </c>
    </row>
    <row r="181" spans="9:9" hidden="1" x14ac:dyDescent="0.3">
      <c r="I181" s="210" t="str">
        <f>_xlfn.IFNA(CONCATENATE(
IF(AND($D$4="Agency Management Training Course (AMTC)",$D$19&lt;&gt;"Yes"),'AMTC Gradebook (FOR AMTC ONLY)'!BJ139,""),
IF(AND($D$19="Yes",H181="Trainer",$D$4&lt;&gt;"- AMTC Course Launch Form -",VLOOKUP(F181,'TTT Grade Book (FOR TTT ONLY)'!E$10:K$507,7,FALSE)="Yes"),"Yes",""),
IF(AND($D$19="Yes",H181="Trainer",$D$4&lt;&gt;"- AMTC Course Launch Form -",VLOOKUP(F181,'TTT Grade Book (FOR TTT ONLY)'!E$10:K$507,7,FALSE)="No"),"No","")),"")</f>
        <v/>
      </c>
    </row>
    <row r="182" spans="9:9" hidden="1" x14ac:dyDescent="0.3">
      <c r="I182" s="210" t="str">
        <f>_xlfn.IFNA(CONCATENATE(
IF(AND($D$4="Agency Management Training Course (AMTC)",$D$19&lt;&gt;"Yes"),'AMTC Gradebook (FOR AMTC ONLY)'!BJ140,""),
IF(AND($D$19="Yes",H182="Trainer",$D$4&lt;&gt;"- AMTC Course Launch Form -",VLOOKUP(F182,'TTT Grade Book (FOR TTT ONLY)'!E$10:K$507,7,FALSE)="Yes"),"Yes",""),
IF(AND($D$19="Yes",H182="Trainer",$D$4&lt;&gt;"- AMTC Course Launch Form -",VLOOKUP(F182,'TTT Grade Book (FOR TTT ONLY)'!E$10:K$507,7,FALSE)="No"),"No","")),"")</f>
        <v/>
      </c>
    </row>
    <row r="183" spans="9:9" hidden="1" x14ac:dyDescent="0.3">
      <c r="I183" s="210" t="str">
        <f>_xlfn.IFNA(CONCATENATE(
IF(AND($D$4="Agency Management Training Course (AMTC)",$D$19&lt;&gt;"Yes"),'AMTC Gradebook (FOR AMTC ONLY)'!BJ141,""),
IF(AND($D$19="Yes",H183="Trainer",$D$4&lt;&gt;"- AMTC Course Launch Form -",VLOOKUP(F183,'TTT Grade Book (FOR TTT ONLY)'!E$10:K$507,7,FALSE)="Yes"),"Yes",""),
IF(AND($D$19="Yes",H183="Trainer",$D$4&lt;&gt;"- AMTC Course Launch Form -",VLOOKUP(F183,'TTT Grade Book (FOR TTT ONLY)'!E$10:K$507,7,FALSE)="No"),"No","")),"")</f>
        <v/>
      </c>
    </row>
    <row r="184" spans="9:9" hidden="1" x14ac:dyDescent="0.3">
      <c r="I184" s="210" t="str">
        <f>_xlfn.IFNA(CONCATENATE(
IF(AND($D$4="Agency Management Training Course (AMTC)",$D$19&lt;&gt;"Yes"),'AMTC Gradebook (FOR AMTC ONLY)'!BJ142,""),
IF(AND($D$19="Yes",H184="Trainer",$D$4&lt;&gt;"- AMTC Course Launch Form -",VLOOKUP(F184,'TTT Grade Book (FOR TTT ONLY)'!E$10:K$507,7,FALSE)="Yes"),"Yes",""),
IF(AND($D$19="Yes",H184="Trainer",$D$4&lt;&gt;"- AMTC Course Launch Form -",VLOOKUP(F184,'TTT Grade Book (FOR TTT ONLY)'!E$10:K$507,7,FALSE)="No"),"No","")),"")</f>
        <v/>
      </c>
    </row>
    <row r="185" spans="9:9" hidden="1" x14ac:dyDescent="0.3">
      <c r="I185" s="210" t="str">
        <f>_xlfn.IFNA(CONCATENATE(
IF(AND($D$4="Agency Management Training Course (AMTC)",$D$19&lt;&gt;"Yes"),'AMTC Gradebook (FOR AMTC ONLY)'!BJ143,""),
IF(AND($D$19="Yes",H185="Trainer",$D$4&lt;&gt;"- AMTC Course Launch Form -",VLOOKUP(F185,'TTT Grade Book (FOR TTT ONLY)'!E$10:K$507,7,FALSE)="Yes"),"Yes",""),
IF(AND($D$19="Yes",H185="Trainer",$D$4&lt;&gt;"- AMTC Course Launch Form -",VLOOKUP(F185,'TTT Grade Book (FOR TTT ONLY)'!E$10:K$507,7,FALSE)="No"),"No","")),"")</f>
        <v/>
      </c>
    </row>
    <row r="186" spans="9:9" hidden="1" x14ac:dyDescent="0.3">
      <c r="I186" s="210" t="str">
        <f>_xlfn.IFNA(CONCATENATE(
IF(AND($D$4="Agency Management Training Course (AMTC)",$D$19&lt;&gt;"Yes"),'AMTC Gradebook (FOR AMTC ONLY)'!BJ144,""),
IF(AND($D$19="Yes",H186="Trainer",$D$4&lt;&gt;"- AMTC Course Launch Form -",VLOOKUP(F186,'TTT Grade Book (FOR TTT ONLY)'!E$10:K$507,7,FALSE)="Yes"),"Yes",""),
IF(AND($D$19="Yes",H186="Trainer",$D$4&lt;&gt;"- AMTC Course Launch Form -",VLOOKUP(F186,'TTT Grade Book (FOR TTT ONLY)'!E$10:K$507,7,FALSE)="No"),"No","")),"")</f>
        <v/>
      </c>
    </row>
    <row r="187" spans="9:9" hidden="1" x14ac:dyDescent="0.3">
      <c r="I187" s="210" t="str">
        <f>_xlfn.IFNA(CONCATENATE(
IF(AND($D$4="Agency Management Training Course (AMTC)",$D$19&lt;&gt;"Yes"),'AMTC Gradebook (FOR AMTC ONLY)'!BJ145,""),
IF(AND($D$19="Yes",H187="Trainer",$D$4&lt;&gt;"- AMTC Course Launch Form -",VLOOKUP(F187,'TTT Grade Book (FOR TTT ONLY)'!E$10:K$507,7,FALSE)="Yes"),"Yes",""),
IF(AND($D$19="Yes",H187="Trainer",$D$4&lt;&gt;"- AMTC Course Launch Form -",VLOOKUP(F187,'TTT Grade Book (FOR TTT ONLY)'!E$10:K$507,7,FALSE)="No"),"No","")),"")</f>
        <v/>
      </c>
    </row>
    <row r="188" spans="9:9" hidden="1" x14ac:dyDescent="0.3">
      <c r="I188" s="210" t="str">
        <f>_xlfn.IFNA(CONCATENATE(
IF(AND($D$4="Agency Management Training Course (AMTC)",$D$19&lt;&gt;"Yes"),'AMTC Gradebook (FOR AMTC ONLY)'!BJ146,""),
IF(AND($D$19="Yes",H188="Trainer",$D$4&lt;&gt;"- AMTC Course Launch Form -",VLOOKUP(F188,'TTT Grade Book (FOR TTT ONLY)'!E$10:K$507,7,FALSE)="Yes"),"Yes",""),
IF(AND($D$19="Yes",H188="Trainer",$D$4&lt;&gt;"- AMTC Course Launch Form -",VLOOKUP(F188,'TTT Grade Book (FOR TTT ONLY)'!E$10:K$507,7,FALSE)="No"),"No","")),"")</f>
        <v/>
      </c>
    </row>
    <row r="189" spans="9:9" hidden="1" x14ac:dyDescent="0.3">
      <c r="I189" s="210" t="str">
        <f>_xlfn.IFNA(CONCATENATE(
IF(AND($D$4="Agency Management Training Course (AMTC)",$D$19&lt;&gt;"Yes"),'AMTC Gradebook (FOR AMTC ONLY)'!BJ147,""),
IF(AND($D$19="Yes",H189="Trainer",$D$4&lt;&gt;"- AMTC Course Launch Form -",VLOOKUP(F189,'TTT Grade Book (FOR TTT ONLY)'!E$10:K$507,7,FALSE)="Yes"),"Yes",""),
IF(AND($D$19="Yes",H189="Trainer",$D$4&lt;&gt;"- AMTC Course Launch Form -",VLOOKUP(F189,'TTT Grade Book (FOR TTT ONLY)'!E$10:K$507,7,FALSE)="No"),"No","")),"")</f>
        <v/>
      </c>
    </row>
    <row r="190" spans="9:9" hidden="1" x14ac:dyDescent="0.3">
      <c r="I190" s="210" t="str">
        <f>_xlfn.IFNA(CONCATENATE(
IF(AND($D$4="Agency Management Training Course (AMTC)",$D$19&lt;&gt;"Yes"),'AMTC Gradebook (FOR AMTC ONLY)'!BJ148,""),
IF(AND($D$19="Yes",H190="Trainer",$D$4&lt;&gt;"- AMTC Course Launch Form -",VLOOKUP(F190,'TTT Grade Book (FOR TTT ONLY)'!E$10:K$507,7,FALSE)="Yes"),"Yes",""),
IF(AND($D$19="Yes",H190="Trainer",$D$4&lt;&gt;"- AMTC Course Launch Form -",VLOOKUP(F190,'TTT Grade Book (FOR TTT ONLY)'!E$10:K$507,7,FALSE)="No"),"No","")),"")</f>
        <v/>
      </c>
    </row>
    <row r="191" spans="9:9" hidden="1" x14ac:dyDescent="0.3">
      <c r="I191" s="210" t="str">
        <f>_xlfn.IFNA(CONCATENATE(
IF(AND($D$4="Agency Management Training Course (AMTC)",$D$19&lt;&gt;"Yes"),'AMTC Gradebook (FOR AMTC ONLY)'!BJ149,""),
IF(AND($D$19="Yes",H191="Trainer",$D$4&lt;&gt;"- AMTC Course Launch Form -",VLOOKUP(F191,'TTT Grade Book (FOR TTT ONLY)'!E$10:K$507,7,FALSE)="Yes"),"Yes",""),
IF(AND($D$19="Yes",H191="Trainer",$D$4&lt;&gt;"- AMTC Course Launch Form -",VLOOKUP(F191,'TTT Grade Book (FOR TTT ONLY)'!E$10:K$507,7,FALSE)="No"),"No","")),"")</f>
        <v/>
      </c>
    </row>
    <row r="192" spans="9:9" hidden="1" x14ac:dyDescent="0.3">
      <c r="I192" s="210" t="str">
        <f>_xlfn.IFNA(CONCATENATE(
IF(AND($D$4="Agency Management Training Course (AMTC)",$D$19&lt;&gt;"Yes"),'AMTC Gradebook (FOR AMTC ONLY)'!BJ150,""),
IF(AND($D$19="Yes",H192="Trainer",$D$4&lt;&gt;"- AMTC Course Launch Form -",VLOOKUP(F192,'TTT Grade Book (FOR TTT ONLY)'!E$10:K$507,7,FALSE)="Yes"),"Yes",""),
IF(AND($D$19="Yes",H192="Trainer",$D$4&lt;&gt;"- AMTC Course Launch Form -",VLOOKUP(F192,'TTT Grade Book (FOR TTT ONLY)'!E$10:K$507,7,FALSE)="No"),"No","")),"")</f>
        <v/>
      </c>
    </row>
    <row r="193" spans="9:9" hidden="1" x14ac:dyDescent="0.3">
      <c r="I193" s="210" t="str">
        <f>_xlfn.IFNA(CONCATENATE(
IF(AND($D$4="Agency Management Training Course (AMTC)",$D$19&lt;&gt;"Yes"),'AMTC Gradebook (FOR AMTC ONLY)'!BJ151,""),
IF(AND($D$19="Yes",H193="Trainer",$D$4&lt;&gt;"- AMTC Course Launch Form -",VLOOKUP(F193,'TTT Grade Book (FOR TTT ONLY)'!E$10:K$507,7,FALSE)="Yes"),"Yes",""),
IF(AND($D$19="Yes",H193="Trainer",$D$4&lt;&gt;"- AMTC Course Launch Form -",VLOOKUP(F193,'TTT Grade Book (FOR TTT ONLY)'!E$10:K$507,7,FALSE)="No"),"No","")),"")</f>
        <v/>
      </c>
    </row>
    <row r="194" spans="9:9" hidden="1" x14ac:dyDescent="0.3">
      <c r="I194" s="210" t="str">
        <f>_xlfn.IFNA(CONCATENATE(
IF(AND($D$4="Agency Management Training Course (AMTC)",$D$19&lt;&gt;"Yes"),'AMTC Gradebook (FOR AMTC ONLY)'!BJ152,""),
IF(AND($D$19="Yes",H194="Trainer",$D$4&lt;&gt;"- AMTC Course Launch Form -",VLOOKUP(F194,'TTT Grade Book (FOR TTT ONLY)'!E$10:K$507,7,FALSE)="Yes"),"Yes",""),
IF(AND($D$19="Yes",H194="Trainer",$D$4&lt;&gt;"- AMTC Course Launch Form -",VLOOKUP(F194,'TTT Grade Book (FOR TTT ONLY)'!E$10:K$507,7,FALSE)="No"),"No","")),"")</f>
        <v/>
      </c>
    </row>
    <row r="195" spans="9:9" hidden="1" x14ac:dyDescent="0.3">
      <c r="I195" s="210" t="str">
        <f>_xlfn.IFNA(CONCATENATE(
IF(AND($D$4="Agency Management Training Course (AMTC)",$D$19&lt;&gt;"Yes"),'AMTC Gradebook (FOR AMTC ONLY)'!BJ153,""),
IF(AND($D$19="Yes",H195="Trainer",$D$4&lt;&gt;"- AMTC Course Launch Form -",VLOOKUP(F195,'TTT Grade Book (FOR TTT ONLY)'!E$10:K$507,7,FALSE)="Yes"),"Yes",""),
IF(AND($D$19="Yes",H195="Trainer",$D$4&lt;&gt;"- AMTC Course Launch Form -",VLOOKUP(F195,'TTT Grade Book (FOR TTT ONLY)'!E$10:K$507,7,FALSE)="No"),"No","")),"")</f>
        <v/>
      </c>
    </row>
    <row r="196" spans="9:9" hidden="1" x14ac:dyDescent="0.3">
      <c r="I196" s="210" t="str">
        <f>_xlfn.IFNA(CONCATENATE(
IF(AND($D$4="Agency Management Training Course (AMTC)",$D$19&lt;&gt;"Yes"),'AMTC Gradebook (FOR AMTC ONLY)'!BJ154,""),
IF(AND($D$19="Yes",H196="Trainer",$D$4&lt;&gt;"- AMTC Course Launch Form -",VLOOKUP(F196,'TTT Grade Book (FOR TTT ONLY)'!E$10:K$507,7,FALSE)="Yes"),"Yes",""),
IF(AND($D$19="Yes",H196="Trainer",$D$4&lt;&gt;"- AMTC Course Launch Form -",VLOOKUP(F196,'TTT Grade Book (FOR TTT ONLY)'!E$10:K$507,7,FALSE)="No"),"No","")),"")</f>
        <v/>
      </c>
    </row>
    <row r="197" spans="9:9" hidden="1" x14ac:dyDescent="0.3">
      <c r="I197" s="210" t="str">
        <f>_xlfn.IFNA(CONCATENATE(
IF(AND($D$4="Agency Management Training Course (AMTC)",$D$19&lt;&gt;"Yes"),'AMTC Gradebook (FOR AMTC ONLY)'!BJ155,""),
IF(AND($D$19="Yes",H197="Trainer",$D$4&lt;&gt;"- AMTC Course Launch Form -",VLOOKUP(F197,'TTT Grade Book (FOR TTT ONLY)'!E$10:K$507,7,FALSE)="Yes"),"Yes",""),
IF(AND($D$19="Yes",H197="Trainer",$D$4&lt;&gt;"- AMTC Course Launch Form -",VLOOKUP(F197,'TTT Grade Book (FOR TTT ONLY)'!E$10:K$507,7,FALSE)="No"),"No","")),"")</f>
        <v/>
      </c>
    </row>
    <row r="198" spans="9:9" hidden="1" x14ac:dyDescent="0.3">
      <c r="I198" s="210" t="str">
        <f>_xlfn.IFNA(CONCATENATE(
IF(AND($D$4="Agency Management Training Course (AMTC)",$D$19&lt;&gt;"Yes"),'AMTC Gradebook (FOR AMTC ONLY)'!BJ156,""),
IF(AND($D$19="Yes",H198="Trainer",$D$4&lt;&gt;"- AMTC Course Launch Form -",VLOOKUP(F198,'TTT Grade Book (FOR TTT ONLY)'!E$10:K$507,7,FALSE)="Yes"),"Yes",""),
IF(AND($D$19="Yes",H198="Trainer",$D$4&lt;&gt;"- AMTC Course Launch Form -",VLOOKUP(F198,'TTT Grade Book (FOR TTT ONLY)'!E$10:K$507,7,FALSE)="No"),"No","")),"")</f>
        <v/>
      </c>
    </row>
    <row r="199" spans="9:9" hidden="1" x14ac:dyDescent="0.3">
      <c r="I199" s="210" t="str">
        <f>_xlfn.IFNA(CONCATENATE(
IF(AND($D$4="Agency Management Training Course (AMTC)",$D$19&lt;&gt;"Yes"),'AMTC Gradebook (FOR AMTC ONLY)'!BJ157,""),
IF(AND($D$19="Yes",H199="Trainer",$D$4&lt;&gt;"- AMTC Course Launch Form -",VLOOKUP(F199,'TTT Grade Book (FOR TTT ONLY)'!E$10:K$507,7,FALSE)="Yes"),"Yes",""),
IF(AND($D$19="Yes",H199="Trainer",$D$4&lt;&gt;"- AMTC Course Launch Form -",VLOOKUP(F199,'TTT Grade Book (FOR TTT ONLY)'!E$10:K$507,7,FALSE)="No"),"No","")),"")</f>
        <v/>
      </c>
    </row>
    <row r="200" spans="9:9" hidden="1" x14ac:dyDescent="0.3">
      <c r="I200" s="210" t="str">
        <f>_xlfn.IFNA(CONCATENATE(
IF(AND($D$4="Agency Management Training Course (AMTC)",$D$19&lt;&gt;"Yes"),'AMTC Gradebook (FOR AMTC ONLY)'!BJ158,""),
IF(AND($D$19="Yes",H200="Trainer",$D$4&lt;&gt;"- AMTC Course Launch Form -",VLOOKUP(F200,'TTT Grade Book (FOR TTT ONLY)'!E$10:K$507,7,FALSE)="Yes"),"Yes",""),
IF(AND($D$19="Yes",H200="Trainer",$D$4&lt;&gt;"- AMTC Course Launch Form -",VLOOKUP(F200,'TTT Grade Book (FOR TTT ONLY)'!E$10:K$507,7,FALSE)="No"),"No","")),"")</f>
        <v/>
      </c>
    </row>
    <row r="201" spans="9:9" hidden="1" x14ac:dyDescent="0.3">
      <c r="I201" s="210" t="str">
        <f>_xlfn.IFNA(CONCATENATE(
IF(AND($D$4="Agency Management Training Course (AMTC)",$D$19&lt;&gt;"Yes"),'AMTC Gradebook (FOR AMTC ONLY)'!BJ159,""),
IF(AND($D$19="Yes",H201="Trainer",$D$4&lt;&gt;"- AMTC Course Launch Form -",VLOOKUP(F201,'TTT Grade Book (FOR TTT ONLY)'!E$10:K$507,7,FALSE)="Yes"),"Yes",""),
IF(AND($D$19="Yes",H201="Trainer",$D$4&lt;&gt;"- AMTC Course Launch Form -",VLOOKUP(F201,'TTT Grade Book (FOR TTT ONLY)'!E$10:K$507,7,FALSE)="No"),"No","")),"")</f>
        <v/>
      </c>
    </row>
    <row r="202" spans="9:9" hidden="1" x14ac:dyDescent="0.3">
      <c r="I202" s="210" t="str">
        <f>_xlfn.IFNA(CONCATENATE(
IF(AND($D$4="Agency Management Training Course (AMTC)",$D$19&lt;&gt;"Yes"),'AMTC Gradebook (FOR AMTC ONLY)'!BJ160,""),
IF(AND($D$19="Yes",H202="Trainer",$D$4&lt;&gt;"- AMTC Course Launch Form -",VLOOKUP(F202,'TTT Grade Book (FOR TTT ONLY)'!E$10:K$507,7,FALSE)="Yes"),"Yes",""),
IF(AND($D$19="Yes",H202="Trainer",$D$4&lt;&gt;"- AMTC Course Launch Form -",VLOOKUP(F202,'TTT Grade Book (FOR TTT ONLY)'!E$10:K$507,7,FALSE)="No"),"No","")),"")</f>
        <v/>
      </c>
    </row>
    <row r="203" spans="9:9" hidden="1" x14ac:dyDescent="0.3">
      <c r="I203" s="210" t="str">
        <f>_xlfn.IFNA(CONCATENATE(
IF(AND($D$4="Agency Management Training Course (AMTC)",$D$19&lt;&gt;"Yes"),'AMTC Gradebook (FOR AMTC ONLY)'!BJ161,""),
IF(AND($D$19="Yes",H203="Trainer",$D$4&lt;&gt;"- AMTC Course Launch Form -",VLOOKUP(F203,'TTT Grade Book (FOR TTT ONLY)'!E$10:K$507,7,FALSE)="Yes"),"Yes",""),
IF(AND($D$19="Yes",H203="Trainer",$D$4&lt;&gt;"- AMTC Course Launch Form -",VLOOKUP(F203,'TTT Grade Book (FOR TTT ONLY)'!E$10:K$507,7,FALSE)="No"),"No","")),"")</f>
        <v/>
      </c>
    </row>
    <row r="204" spans="9:9" hidden="1" x14ac:dyDescent="0.3">
      <c r="I204" s="210" t="str">
        <f>_xlfn.IFNA(CONCATENATE(
IF(AND($D$4="Agency Management Training Course (AMTC)",$D$19&lt;&gt;"Yes"),'AMTC Gradebook (FOR AMTC ONLY)'!BJ162,""),
IF(AND($D$19="Yes",H204="Trainer",$D$4&lt;&gt;"- AMTC Course Launch Form -",VLOOKUP(F204,'TTT Grade Book (FOR TTT ONLY)'!E$10:K$507,7,FALSE)="Yes"),"Yes",""),
IF(AND($D$19="Yes",H204="Trainer",$D$4&lt;&gt;"- AMTC Course Launch Form -",VLOOKUP(F204,'TTT Grade Book (FOR TTT ONLY)'!E$10:K$507,7,FALSE)="No"),"No","")),"")</f>
        <v/>
      </c>
    </row>
    <row r="205" spans="9:9" hidden="1" x14ac:dyDescent="0.3">
      <c r="I205" s="210" t="str">
        <f>_xlfn.IFNA(CONCATENATE(
IF(AND($D$4="Agency Management Training Course (AMTC)",$D$19&lt;&gt;"Yes"),'AMTC Gradebook (FOR AMTC ONLY)'!BJ163,""),
IF(AND($D$19="Yes",H205="Trainer",$D$4&lt;&gt;"- AMTC Course Launch Form -",VLOOKUP(F205,'TTT Grade Book (FOR TTT ONLY)'!E$10:K$507,7,FALSE)="Yes"),"Yes",""),
IF(AND($D$19="Yes",H205="Trainer",$D$4&lt;&gt;"- AMTC Course Launch Form -",VLOOKUP(F205,'TTT Grade Book (FOR TTT ONLY)'!E$10:K$507,7,FALSE)="No"),"No","")),"")</f>
        <v/>
      </c>
    </row>
    <row r="206" spans="9:9" hidden="1" x14ac:dyDescent="0.3">
      <c r="I206" s="210" t="str">
        <f>_xlfn.IFNA(CONCATENATE(
IF(AND($D$4="Agency Management Training Course (AMTC)",$D$19&lt;&gt;"Yes"),'AMTC Gradebook (FOR AMTC ONLY)'!BJ164,""),
IF(AND($D$19="Yes",H206="Trainer",$D$4&lt;&gt;"- AMTC Course Launch Form -",VLOOKUP(F206,'TTT Grade Book (FOR TTT ONLY)'!E$10:K$507,7,FALSE)="Yes"),"Yes",""),
IF(AND($D$19="Yes",H206="Trainer",$D$4&lt;&gt;"- AMTC Course Launch Form -",VLOOKUP(F206,'TTT Grade Book (FOR TTT ONLY)'!E$10:K$507,7,FALSE)="No"),"No","")),"")</f>
        <v/>
      </c>
    </row>
    <row r="207" spans="9:9" hidden="1" x14ac:dyDescent="0.3">
      <c r="I207" s="210" t="str">
        <f>_xlfn.IFNA(CONCATENATE(
IF(AND($D$4="Agency Management Training Course (AMTC)",$D$19&lt;&gt;"Yes"),'AMTC Gradebook (FOR AMTC ONLY)'!BJ165,""),
IF(AND($D$19="Yes",H207="Trainer",$D$4&lt;&gt;"- AMTC Course Launch Form -",VLOOKUP(F207,'TTT Grade Book (FOR TTT ONLY)'!E$10:K$507,7,FALSE)="Yes"),"Yes",""),
IF(AND($D$19="Yes",H207="Trainer",$D$4&lt;&gt;"- AMTC Course Launch Form -",VLOOKUP(F207,'TTT Grade Book (FOR TTT ONLY)'!E$10:K$507,7,FALSE)="No"),"No","")),"")</f>
        <v/>
      </c>
    </row>
    <row r="208" spans="9:9" hidden="1" x14ac:dyDescent="0.3">
      <c r="I208" s="210" t="str">
        <f>_xlfn.IFNA(CONCATENATE(
IF(AND($D$4="Agency Management Training Course (AMTC)",$D$19&lt;&gt;"Yes"),'AMTC Gradebook (FOR AMTC ONLY)'!BJ166,""),
IF(AND($D$19="Yes",H208="Trainer",$D$4&lt;&gt;"- AMTC Course Launch Form -",VLOOKUP(F208,'TTT Grade Book (FOR TTT ONLY)'!E$10:K$507,7,FALSE)="Yes"),"Yes",""),
IF(AND($D$19="Yes",H208="Trainer",$D$4&lt;&gt;"- AMTC Course Launch Form -",VLOOKUP(F208,'TTT Grade Book (FOR TTT ONLY)'!E$10:K$507,7,FALSE)="No"),"No","")),"")</f>
        <v/>
      </c>
    </row>
    <row r="209" spans="9:9" hidden="1" x14ac:dyDescent="0.3">
      <c r="I209" s="210" t="str">
        <f>_xlfn.IFNA(CONCATENATE(
IF(AND($D$4="Agency Management Training Course (AMTC)",$D$19&lt;&gt;"Yes"),'AMTC Gradebook (FOR AMTC ONLY)'!BJ167,""),
IF(AND($D$19="Yes",H209="Trainer",$D$4&lt;&gt;"- AMTC Course Launch Form -",VLOOKUP(F209,'TTT Grade Book (FOR TTT ONLY)'!E$10:K$507,7,FALSE)="Yes"),"Yes",""),
IF(AND($D$19="Yes",H209="Trainer",$D$4&lt;&gt;"- AMTC Course Launch Form -",VLOOKUP(F209,'TTT Grade Book (FOR TTT ONLY)'!E$10:K$507,7,FALSE)="No"),"No","")),"")</f>
        <v/>
      </c>
    </row>
    <row r="210" spans="9:9" hidden="1" x14ac:dyDescent="0.3">
      <c r="I210" s="210" t="str">
        <f>_xlfn.IFNA(CONCATENATE(
IF(AND($D$4="Agency Management Training Course (AMTC)",$D$19&lt;&gt;"Yes"),'AMTC Gradebook (FOR AMTC ONLY)'!BJ168,""),
IF(AND($D$19="Yes",H210="Trainer",$D$4&lt;&gt;"- AMTC Course Launch Form -",VLOOKUP(F210,'TTT Grade Book (FOR TTT ONLY)'!E$10:K$507,7,FALSE)="Yes"),"Yes",""),
IF(AND($D$19="Yes",H210="Trainer",$D$4&lt;&gt;"- AMTC Course Launch Form -",VLOOKUP(F210,'TTT Grade Book (FOR TTT ONLY)'!E$10:K$507,7,FALSE)="No"),"No","")),"")</f>
        <v/>
      </c>
    </row>
    <row r="211" spans="9:9" hidden="1" x14ac:dyDescent="0.3">
      <c r="I211" s="210" t="str">
        <f>_xlfn.IFNA(CONCATENATE(
IF(AND($D$4="Agency Management Training Course (AMTC)",$D$19&lt;&gt;"Yes"),'AMTC Gradebook (FOR AMTC ONLY)'!BJ169,""),
IF(AND($D$19="Yes",H211="Trainer",$D$4&lt;&gt;"- AMTC Course Launch Form -",VLOOKUP(F211,'TTT Grade Book (FOR TTT ONLY)'!E$10:K$507,7,FALSE)="Yes"),"Yes",""),
IF(AND($D$19="Yes",H211="Trainer",$D$4&lt;&gt;"- AMTC Course Launch Form -",VLOOKUP(F211,'TTT Grade Book (FOR TTT ONLY)'!E$10:K$507,7,FALSE)="No"),"No","")),"")</f>
        <v/>
      </c>
    </row>
    <row r="212" spans="9:9" hidden="1" x14ac:dyDescent="0.3">
      <c r="I212" s="210" t="str">
        <f>_xlfn.IFNA(CONCATENATE(
IF(AND($D$4="Agency Management Training Course (AMTC)",$D$19&lt;&gt;"Yes"),'AMTC Gradebook (FOR AMTC ONLY)'!BJ170,""),
IF(AND($D$19="Yes",H212="Trainer",$D$4&lt;&gt;"- AMTC Course Launch Form -",VLOOKUP(F212,'TTT Grade Book (FOR TTT ONLY)'!E$10:K$507,7,FALSE)="Yes"),"Yes",""),
IF(AND($D$19="Yes",H212="Trainer",$D$4&lt;&gt;"- AMTC Course Launch Form -",VLOOKUP(F212,'TTT Grade Book (FOR TTT ONLY)'!E$10:K$507,7,FALSE)="No"),"No","")),"")</f>
        <v/>
      </c>
    </row>
    <row r="213" spans="9:9" hidden="1" x14ac:dyDescent="0.3">
      <c r="I213" s="210" t="str">
        <f>_xlfn.IFNA(CONCATENATE(
IF(AND($D$4="Agency Management Training Course (AMTC)",$D$19&lt;&gt;"Yes"),'AMTC Gradebook (FOR AMTC ONLY)'!BJ171,""),
IF(AND($D$19="Yes",H213="Trainer",$D$4&lt;&gt;"- AMTC Course Launch Form -",VLOOKUP(F213,'TTT Grade Book (FOR TTT ONLY)'!E$10:K$507,7,FALSE)="Yes"),"Yes",""),
IF(AND($D$19="Yes",H213="Trainer",$D$4&lt;&gt;"- AMTC Course Launch Form -",VLOOKUP(F213,'TTT Grade Book (FOR TTT ONLY)'!E$10:K$507,7,FALSE)="No"),"No","")),"")</f>
        <v/>
      </c>
    </row>
    <row r="214" spans="9:9" hidden="1" x14ac:dyDescent="0.3">
      <c r="I214" s="210" t="str">
        <f>_xlfn.IFNA(CONCATENATE(
IF(AND($D$4="Agency Management Training Course (AMTC)",$D$19&lt;&gt;"Yes"),'AMTC Gradebook (FOR AMTC ONLY)'!BJ172,""),
IF(AND($D$19="Yes",H214="Trainer",$D$4&lt;&gt;"- AMTC Course Launch Form -",VLOOKUP(F214,'TTT Grade Book (FOR TTT ONLY)'!E$10:K$507,7,FALSE)="Yes"),"Yes",""),
IF(AND($D$19="Yes",H214="Trainer",$D$4&lt;&gt;"- AMTC Course Launch Form -",VLOOKUP(F214,'TTT Grade Book (FOR TTT ONLY)'!E$10:K$507,7,FALSE)="No"),"No","")),"")</f>
        <v/>
      </c>
    </row>
    <row r="215" spans="9:9" hidden="1" x14ac:dyDescent="0.3">
      <c r="I215" s="210" t="str">
        <f>_xlfn.IFNA(CONCATENATE(
IF(AND($D$4="Agency Management Training Course (AMTC)",$D$19&lt;&gt;"Yes"),'AMTC Gradebook (FOR AMTC ONLY)'!BJ173,""),
IF(AND($D$19="Yes",H215="Trainer",$D$4&lt;&gt;"- AMTC Course Launch Form -",VLOOKUP(F215,'TTT Grade Book (FOR TTT ONLY)'!E$10:K$507,7,FALSE)="Yes"),"Yes",""),
IF(AND($D$19="Yes",H215="Trainer",$D$4&lt;&gt;"- AMTC Course Launch Form -",VLOOKUP(F215,'TTT Grade Book (FOR TTT ONLY)'!E$10:K$507,7,FALSE)="No"),"No","")),"")</f>
        <v/>
      </c>
    </row>
    <row r="216" spans="9:9" hidden="1" x14ac:dyDescent="0.3">
      <c r="I216" s="210" t="str">
        <f>_xlfn.IFNA(CONCATENATE(
IF(AND($D$4="Agency Management Training Course (AMTC)",$D$19&lt;&gt;"Yes"),'AMTC Gradebook (FOR AMTC ONLY)'!BJ174,""),
IF(AND($D$19="Yes",H216="Trainer",$D$4&lt;&gt;"- AMTC Course Launch Form -",VLOOKUP(F216,'TTT Grade Book (FOR TTT ONLY)'!E$10:K$507,7,FALSE)="Yes"),"Yes",""),
IF(AND($D$19="Yes",H216="Trainer",$D$4&lt;&gt;"- AMTC Course Launch Form -",VLOOKUP(F216,'TTT Grade Book (FOR TTT ONLY)'!E$10:K$507,7,FALSE)="No"),"No","")),"")</f>
        <v/>
      </c>
    </row>
    <row r="217" spans="9:9" hidden="1" x14ac:dyDescent="0.3">
      <c r="I217" s="210" t="str">
        <f>_xlfn.IFNA(CONCATENATE(
IF(AND($D$4="Agency Management Training Course (AMTC)",$D$19&lt;&gt;"Yes"),'AMTC Gradebook (FOR AMTC ONLY)'!BJ175,""),
IF(AND($D$19="Yes",H217="Trainer",$D$4&lt;&gt;"- AMTC Course Launch Form -",VLOOKUP(F217,'TTT Grade Book (FOR TTT ONLY)'!E$10:K$507,7,FALSE)="Yes"),"Yes",""),
IF(AND($D$19="Yes",H217="Trainer",$D$4&lt;&gt;"- AMTC Course Launch Form -",VLOOKUP(F217,'TTT Grade Book (FOR TTT ONLY)'!E$10:K$507,7,FALSE)="No"),"No","")),"")</f>
        <v/>
      </c>
    </row>
    <row r="218" spans="9:9" hidden="1" x14ac:dyDescent="0.3">
      <c r="I218" s="210" t="str">
        <f>_xlfn.IFNA(CONCATENATE(
IF(AND($D$4="Agency Management Training Course (AMTC)",$D$19&lt;&gt;"Yes"),'AMTC Gradebook (FOR AMTC ONLY)'!BJ176,""),
IF(AND($D$19="Yes",H218="Trainer",$D$4&lt;&gt;"- AMTC Course Launch Form -",VLOOKUP(F218,'TTT Grade Book (FOR TTT ONLY)'!E$10:K$507,7,FALSE)="Yes"),"Yes",""),
IF(AND($D$19="Yes",H218="Trainer",$D$4&lt;&gt;"- AMTC Course Launch Form -",VLOOKUP(F218,'TTT Grade Book (FOR TTT ONLY)'!E$10:K$507,7,FALSE)="No"),"No","")),"")</f>
        <v/>
      </c>
    </row>
    <row r="219" spans="9:9" hidden="1" x14ac:dyDescent="0.3">
      <c r="I219" s="210" t="str">
        <f>_xlfn.IFNA(CONCATENATE(
IF(AND($D$4="Agency Management Training Course (AMTC)",$D$19&lt;&gt;"Yes"),'AMTC Gradebook (FOR AMTC ONLY)'!BJ177,""),
IF(AND($D$19="Yes",H219="Trainer",$D$4&lt;&gt;"- AMTC Course Launch Form -",VLOOKUP(F219,'TTT Grade Book (FOR TTT ONLY)'!E$10:K$507,7,FALSE)="Yes"),"Yes",""),
IF(AND($D$19="Yes",H219="Trainer",$D$4&lt;&gt;"- AMTC Course Launch Form -",VLOOKUP(F219,'TTT Grade Book (FOR TTT ONLY)'!E$10:K$507,7,FALSE)="No"),"No","")),"")</f>
        <v/>
      </c>
    </row>
    <row r="220" spans="9:9" hidden="1" x14ac:dyDescent="0.3">
      <c r="I220" s="210" t="str">
        <f>_xlfn.IFNA(CONCATENATE(
IF(AND($D$4="Agency Management Training Course (AMTC)",$D$19&lt;&gt;"Yes"),'AMTC Gradebook (FOR AMTC ONLY)'!BJ178,""),
IF(AND($D$19="Yes",H220="Trainer",$D$4&lt;&gt;"- AMTC Course Launch Form -",VLOOKUP(F220,'TTT Grade Book (FOR TTT ONLY)'!E$10:K$507,7,FALSE)="Yes"),"Yes",""),
IF(AND($D$19="Yes",H220="Trainer",$D$4&lt;&gt;"- AMTC Course Launch Form -",VLOOKUP(F220,'TTT Grade Book (FOR TTT ONLY)'!E$10:K$507,7,FALSE)="No"),"No","")),"")</f>
        <v/>
      </c>
    </row>
    <row r="221" spans="9:9" hidden="1" x14ac:dyDescent="0.3">
      <c r="I221" s="210" t="str">
        <f>_xlfn.IFNA(CONCATENATE(
IF(AND($D$4="Agency Management Training Course (AMTC)",$D$19&lt;&gt;"Yes"),'AMTC Gradebook (FOR AMTC ONLY)'!BJ179,""),
IF(AND($D$19="Yes",H221="Trainer",$D$4&lt;&gt;"- AMTC Course Launch Form -",VLOOKUP(F221,'TTT Grade Book (FOR TTT ONLY)'!E$10:K$507,7,FALSE)="Yes"),"Yes",""),
IF(AND($D$19="Yes",H221="Trainer",$D$4&lt;&gt;"- AMTC Course Launch Form -",VLOOKUP(F221,'TTT Grade Book (FOR TTT ONLY)'!E$10:K$507,7,FALSE)="No"),"No","")),"")</f>
        <v/>
      </c>
    </row>
    <row r="222" spans="9:9" hidden="1" x14ac:dyDescent="0.3">
      <c r="I222" s="210" t="str">
        <f>_xlfn.IFNA(CONCATENATE(
IF(AND($D$4="Agency Management Training Course (AMTC)",$D$19&lt;&gt;"Yes"),'AMTC Gradebook (FOR AMTC ONLY)'!BJ180,""),
IF(AND($D$19="Yes",H222="Trainer",$D$4&lt;&gt;"- AMTC Course Launch Form -",VLOOKUP(F222,'TTT Grade Book (FOR TTT ONLY)'!E$10:K$507,7,FALSE)="Yes"),"Yes",""),
IF(AND($D$19="Yes",H222="Trainer",$D$4&lt;&gt;"- AMTC Course Launch Form -",VLOOKUP(F222,'TTT Grade Book (FOR TTT ONLY)'!E$10:K$507,7,FALSE)="No"),"No","")),"")</f>
        <v/>
      </c>
    </row>
    <row r="223" spans="9:9" hidden="1" x14ac:dyDescent="0.3">
      <c r="I223" s="210" t="str">
        <f>_xlfn.IFNA(CONCATENATE(
IF(AND($D$4="Agency Management Training Course (AMTC)",$D$19&lt;&gt;"Yes"),'AMTC Gradebook (FOR AMTC ONLY)'!BJ181,""),
IF(AND($D$19="Yes",H223="Trainer",$D$4&lt;&gt;"- AMTC Course Launch Form -",VLOOKUP(F223,'TTT Grade Book (FOR TTT ONLY)'!E$10:K$507,7,FALSE)="Yes"),"Yes",""),
IF(AND($D$19="Yes",H223="Trainer",$D$4&lt;&gt;"- AMTC Course Launch Form -",VLOOKUP(F223,'TTT Grade Book (FOR TTT ONLY)'!E$10:K$507,7,FALSE)="No"),"No","")),"")</f>
        <v/>
      </c>
    </row>
    <row r="224" spans="9:9" hidden="1" x14ac:dyDescent="0.3">
      <c r="I224" s="210" t="str">
        <f>_xlfn.IFNA(CONCATENATE(
IF(AND($D$4="Agency Management Training Course (AMTC)",$D$19&lt;&gt;"Yes"),'AMTC Gradebook (FOR AMTC ONLY)'!BJ182,""),
IF(AND($D$19="Yes",H224="Trainer",$D$4&lt;&gt;"- AMTC Course Launch Form -",VLOOKUP(F224,'TTT Grade Book (FOR TTT ONLY)'!E$10:K$507,7,FALSE)="Yes"),"Yes",""),
IF(AND($D$19="Yes",H224="Trainer",$D$4&lt;&gt;"- AMTC Course Launch Form -",VLOOKUP(F224,'TTT Grade Book (FOR TTT ONLY)'!E$10:K$507,7,FALSE)="No"),"No","")),"")</f>
        <v/>
      </c>
    </row>
    <row r="225" spans="9:9" hidden="1" x14ac:dyDescent="0.3">
      <c r="I225" s="210" t="str">
        <f>_xlfn.IFNA(CONCATENATE(
IF(AND($D$4="Agency Management Training Course (AMTC)",$D$19&lt;&gt;"Yes"),'AMTC Gradebook (FOR AMTC ONLY)'!BJ183,""),
IF(AND($D$19="Yes",H225="Trainer",$D$4&lt;&gt;"- AMTC Course Launch Form -",VLOOKUP(F225,'TTT Grade Book (FOR TTT ONLY)'!E$10:K$507,7,FALSE)="Yes"),"Yes",""),
IF(AND($D$19="Yes",H225="Trainer",$D$4&lt;&gt;"- AMTC Course Launch Form -",VLOOKUP(F225,'TTT Grade Book (FOR TTT ONLY)'!E$10:K$507,7,FALSE)="No"),"No","")),"")</f>
        <v/>
      </c>
    </row>
    <row r="226" spans="9:9" hidden="1" x14ac:dyDescent="0.3">
      <c r="I226" s="210" t="str">
        <f>_xlfn.IFNA(CONCATENATE(
IF(AND($D$4="Agency Management Training Course (AMTC)",$D$19&lt;&gt;"Yes"),'AMTC Gradebook (FOR AMTC ONLY)'!BJ184,""),
IF(AND($D$19="Yes",H226="Trainer",$D$4&lt;&gt;"- AMTC Course Launch Form -",VLOOKUP(F226,'TTT Grade Book (FOR TTT ONLY)'!E$10:K$507,7,FALSE)="Yes"),"Yes",""),
IF(AND($D$19="Yes",H226="Trainer",$D$4&lt;&gt;"- AMTC Course Launch Form -",VLOOKUP(F226,'TTT Grade Book (FOR TTT ONLY)'!E$10:K$507,7,FALSE)="No"),"No","")),"")</f>
        <v/>
      </c>
    </row>
    <row r="227" spans="9:9" hidden="1" x14ac:dyDescent="0.3">
      <c r="I227" s="210" t="str">
        <f>_xlfn.IFNA(CONCATENATE(
IF(AND($D$4="Agency Management Training Course (AMTC)",$D$19&lt;&gt;"Yes"),'AMTC Gradebook (FOR AMTC ONLY)'!BJ185,""),
IF(AND($D$19="Yes",H227="Trainer",$D$4&lt;&gt;"- AMTC Course Launch Form -",VLOOKUP(F227,'TTT Grade Book (FOR TTT ONLY)'!E$10:K$507,7,FALSE)="Yes"),"Yes",""),
IF(AND($D$19="Yes",H227="Trainer",$D$4&lt;&gt;"- AMTC Course Launch Form -",VLOOKUP(F227,'TTT Grade Book (FOR TTT ONLY)'!E$10:K$507,7,FALSE)="No"),"No","")),"")</f>
        <v/>
      </c>
    </row>
    <row r="228" spans="9:9" hidden="1" x14ac:dyDescent="0.3">
      <c r="I228" s="210" t="str">
        <f>_xlfn.IFNA(CONCATENATE(
IF(AND($D$4="Agency Management Training Course (AMTC)",$D$19&lt;&gt;"Yes"),'AMTC Gradebook (FOR AMTC ONLY)'!BJ186,""),
IF(AND($D$19="Yes",H228="Trainer",$D$4&lt;&gt;"- AMTC Course Launch Form -",VLOOKUP(F228,'TTT Grade Book (FOR TTT ONLY)'!E$10:K$507,7,FALSE)="Yes"),"Yes",""),
IF(AND($D$19="Yes",H228="Trainer",$D$4&lt;&gt;"- AMTC Course Launch Form -",VLOOKUP(F228,'TTT Grade Book (FOR TTT ONLY)'!E$10:K$507,7,FALSE)="No"),"No","")),"")</f>
        <v/>
      </c>
    </row>
    <row r="229" spans="9:9" hidden="1" x14ac:dyDescent="0.3">
      <c r="I229" s="210" t="str">
        <f>_xlfn.IFNA(CONCATENATE(
IF(AND($D$4="Agency Management Training Course (AMTC)",$D$19&lt;&gt;"Yes"),'AMTC Gradebook (FOR AMTC ONLY)'!BJ187,""),
IF(AND($D$19="Yes",H229="Trainer",$D$4&lt;&gt;"- AMTC Course Launch Form -",VLOOKUP(F229,'TTT Grade Book (FOR TTT ONLY)'!E$10:K$507,7,FALSE)="Yes"),"Yes",""),
IF(AND($D$19="Yes",H229="Trainer",$D$4&lt;&gt;"- AMTC Course Launch Form -",VLOOKUP(F229,'TTT Grade Book (FOR TTT ONLY)'!E$10:K$507,7,FALSE)="No"),"No","")),"")</f>
        <v/>
      </c>
    </row>
    <row r="230" spans="9:9" hidden="1" x14ac:dyDescent="0.3">
      <c r="I230" s="210" t="str">
        <f>_xlfn.IFNA(CONCATENATE(
IF(AND($D$4="Agency Management Training Course (AMTC)",$D$19&lt;&gt;"Yes"),'AMTC Gradebook (FOR AMTC ONLY)'!BJ188,""),
IF(AND($D$19="Yes",H230="Trainer",$D$4&lt;&gt;"- AMTC Course Launch Form -",VLOOKUP(F230,'TTT Grade Book (FOR TTT ONLY)'!E$10:K$507,7,FALSE)="Yes"),"Yes",""),
IF(AND($D$19="Yes",H230="Trainer",$D$4&lt;&gt;"- AMTC Course Launch Form -",VLOOKUP(F230,'TTT Grade Book (FOR TTT ONLY)'!E$10:K$507,7,FALSE)="No"),"No","")),"")</f>
        <v/>
      </c>
    </row>
    <row r="231" spans="9:9" hidden="1" x14ac:dyDescent="0.3">
      <c r="I231" s="210" t="str">
        <f>_xlfn.IFNA(CONCATENATE(
IF(AND($D$4="Agency Management Training Course (AMTC)",$D$19&lt;&gt;"Yes"),'AMTC Gradebook (FOR AMTC ONLY)'!BJ189,""),
IF(AND($D$19="Yes",H231="Trainer",$D$4&lt;&gt;"- AMTC Course Launch Form -",VLOOKUP(F231,'TTT Grade Book (FOR TTT ONLY)'!E$10:K$507,7,FALSE)="Yes"),"Yes",""),
IF(AND($D$19="Yes",H231="Trainer",$D$4&lt;&gt;"- AMTC Course Launch Form -",VLOOKUP(F231,'TTT Grade Book (FOR TTT ONLY)'!E$10:K$507,7,FALSE)="No"),"No","")),"")</f>
        <v/>
      </c>
    </row>
    <row r="232" spans="9:9" hidden="1" x14ac:dyDescent="0.3">
      <c r="I232" s="210" t="str">
        <f>_xlfn.IFNA(CONCATENATE(
IF(AND($D$4="Agency Management Training Course (AMTC)",$D$19&lt;&gt;"Yes"),'AMTC Gradebook (FOR AMTC ONLY)'!BJ190,""),
IF(AND($D$19="Yes",H232="Trainer",$D$4&lt;&gt;"- AMTC Course Launch Form -",VLOOKUP(F232,'TTT Grade Book (FOR TTT ONLY)'!E$10:K$507,7,FALSE)="Yes"),"Yes",""),
IF(AND($D$19="Yes",H232="Trainer",$D$4&lt;&gt;"- AMTC Course Launch Form -",VLOOKUP(F232,'TTT Grade Book (FOR TTT ONLY)'!E$10:K$507,7,FALSE)="No"),"No","")),"")</f>
        <v/>
      </c>
    </row>
    <row r="233" spans="9:9" hidden="1" x14ac:dyDescent="0.3">
      <c r="I233" s="210" t="str">
        <f>_xlfn.IFNA(CONCATENATE(
IF(AND($D$4="Agency Management Training Course (AMTC)",$D$19&lt;&gt;"Yes"),'AMTC Gradebook (FOR AMTC ONLY)'!BJ191,""),
IF(AND($D$19="Yes",H233="Trainer",$D$4&lt;&gt;"- AMTC Course Launch Form -",VLOOKUP(F233,'TTT Grade Book (FOR TTT ONLY)'!E$10:K$507,7,FALSE)="Yes"),"Yes",""),
IF(AND($D$19="Yes",H233="Trainer",$D$4&lt;&gt;"- AMTC Course Launch Form -",VLOOKUP(F233,'TTT Grade Book (FOR TTT ONLY)'!E$10:K$507,7,FALSE)="No"),"No","")),"")</f>
        <v/>
      </c>
    </row>
    <row r="234" spans="9:9" hidden="1" x14ac:dyDescent="0.3">
      <c r="I234" s="210" t="str">
        <f>_xlfn.IFNA(CONCATENATE(
IF(AND($D$4="Agency Management Training Course (AMTC)",$D$19&lt;&gt;"Yes"),'AMTC Gradebook (FOR AMTC ONLY)'!BJ192,""),
IF(AND($D$19="Yes",H234="Trainer",$D$4&lt;&gt;"- AMTC Course Launch Form -",VLOOKUP(F234,'TTT Grade Book (FOR TTT ONLY)'!E$10:K$507,7,FALSE)="Yes"),"Yes",""),
IF(AND($D$19="Yes",H234="Trainer",$D$4&lt;&gt;"- AMTC Course Launch Form -",VLOOKUP(F234,'TTT Grade Book (FOR TTT ONLY)'!E$10:K$507,7,FALSE)="No"),"No","")),"")</f>
        <v/>
      </c>
    </row>
    <row r="235" spans="9:9" hidden="1" x14ac:dyDescent="0.3">
      <c r="I235" s="210" t="str">
        <f>_xlfn.IFNA(CONCATENATE(
IF(AND($D$4="Agency Management Training Course (AMTC)",$D$19&lt;&gt;"Yes"),'AMTC Gradebook (FOR AMTC ONLY)'!BJ193,""),
IF(AND($D$19="Yes",H235="Trainer",$D$4&lt;&gt;"- AMTC Course Launch Form -",VLOOKUP(F235,'TTT Grade Book (FOR TTT ONLY)'!E$10:K$507,7,FALSE)="Yes"),"Yes",""),
IF(AND($D$19="Yes",H235="Trainer",$D$4&lt;&gt;"- AMTC Course Launch Form -",VLOOKUP(F235,'TTT Grade Book (FOR TTT ONLY)'!E$10:K$507,7,FALSE)="No"),"No","")),"")</f>
        <v/>
      </c>
    </row>
    <row r="236" spans="9:9" hidden="1" x14ac:dyDescent="0.3">
      <c r="I236" s="210" t="str">
        <f>_xlfn.IFNA(CONCATENATE(
IF(AND($D$4="Agency Management Training Course (AMTC)",$D$19&lt;&gt;"Yes"),'AMTC Gradebook (FOR AMTC ONLY)'!BJ194,""),
IF(AND($D$19="Yes",H236="Trainer",$D$4&lt;&gt;"- AMTC Course Launch Form -",VLOOKUP(F236,'TTT Grade Book (FOR TTT ONLY)'!E$10:K$507,7,FALSE)="Yes"),"Yes",""),
IF(AND($D$19="Yes",H236="Trainer",$D$4&lt;&gt;"- AMTC Course Launch Form -",VLOOKUP(F236,'TTT Grade Book (FOR TTT ONLY)'!E$10:K$507,7,FALSE)="No"),"No","")),"")</f>
        <v/>
      </c>
    </row>
    <row r="237" spans="9:9" hidden="1" x14ac:dyDescent="0.3">
      <c r="I237" s="210" t="str">
        <f>_xlfn.IFNA(CONCATENATE(
IF(AND($D$4="Agency Management Training Course (AMTC)",$D$19&lt;&gt;"Yes"),'AMTC Gradebook (FOR AMTC ONLY)'!BJ195,""),
IF(AND($D$19="Yes",H237="Trainer",$D$4&lt;&gt;"- AMTC Course Launch Form -",VLOOKUP(F237,'TTT Grade Book (FOR TTT ONLY)'!E$10:K$507,7,FALSE)="Yes"),"Yes",""),
IF(AND($D$19="Yes",H237="Trainer",$D$4&lt;&gt;"- AMTC Course Launch Form -",VLOOKUP(F237,'TTT Grade Book (FOR TTT ONLY)'!E$10:K$507,7,FALSE)="No"),"No","")),"")</f>
        <v/>
      </c>
    </row>
    <row r="238" spans="9:9" hidden="1" x14ac:dyDescent="0.3">
      <c r="I238" s="210" t="str">
        <f>_xlfn.IFNA(CONCATENATE(
IF(AND($D$4="Agency Management Training Course (AMTC)",$D$19&lt;&gt;"Yes"),'AMTC Gradebook (FOR AMTC ONLY)'!BJ196,""),
IF(AND($D$19="Yes",H238="Trainer",$D$4&lt;&gt;"- AMTC Course Launch Form -",VLOOKUP(F238,'TTT Grade Book (FOR TTT ONLY)'!E$10:K$507,7,FALSE)="Yes"),"Yes",""),
IF(AND($D$19="Yes",H238="Trainer",$D$4&lt;&gt;"- AMTC Course Launch Form -",VLOOKUP(F238,'TTT Grade Book (FOR TTT ONLY)'!E$10:K$507,7,FALSE)="No"),"No","")),"")</f>
        <v/>
      </c>
    </row>
    <row r="239" spans="9:9" hidden="1" x14ac:dyDescent="0.3">
      <c r="I239" s="210" t="str">
        <f>_xlfn.IFNA(CONCATENATE(
IF(AND($D$4="Agency Management Training Course (AMTC)",$D$19&lt;&gt;"Yes"),'AMTC Gradebook (FOR AMTC ONLY)'!BJ197,""),
IF(AND($D$19="Yes",H239="Trainer",$D$4&lt;&gt;"- AMTC Course Launch Form -",VLOOKUP(F239,'TTT Grade Book (FOR TTT ONLY)'!E$10:K$507,7,FALSE)="Yes"),"Yes",""),
IF(AND($D$19="Yes",H239="Trainer",$D$4&lt;&gt;"- AMTC Course Launch Form -",VLOOKUP(F239,'TTT Grade Book (FOR TTT ONLY)'!E$10:K$507,7,FALSE)="No"),"No","")),"")</f>
        <v/>
      </c>
    </row>
    <row r="240" spans="9:9" hidden="1" x14ac:dyDescent="0.3">
      <c r="I240" s="210" t="str">
        <f>_xlfn.IFNA(CONCATENATE(
IF(AND($D$4="Agency Management Training Course (AMTC)",$D$19&lt;&gt;"Yes"),'AMTC Gradebook (FOR AMTC ONLY)'!BJ198,""),
IF(AND($D$19="Yes",H240="Trainer",$D$4&lt;&gt;"- AMTC Course Launch Form -",VLOOKUP(F240,'TTT Grade Book (FOR TTT ONLY)'!E$10:K$507,7,FALSE)="Yes"),"Yes",""),
IF(AND($D$19="Yes",H240="Trainer",$D$4&lt;&gt;"- AMTC Course Launch Form -",VLOOKUP(F240,'TTT Grade Book (FOR TTT ONLY)'!E$10:K$507,7,FALSE)="No"),"No","")),"")</f>
        <v/>
      </c>
    </row>
    <row r="241" spans="9:9" hidden="1" x14ac:dyDescent="0.3">
      <c r="I241" s="210" t="str">
        <f>_xlfn.IFNA(CONCATENATE(
IF(AND($D$4="Agency Management Training Course (AMTC)",$D$19&lt;&gt;"Yes"),'AMTC Gradebook (FOR AMTC ONLY)'!BJ199,""),
IF(AND($D$19="Yes",H241="Trainer",$D$4&lt;&gt;"- AMTC Course Launch Form -",VLOOKUP(F241,'TTT Grade Book (FOR TTT ONLY)'!E$10:K$507,7,FALSE)="Yes"),"Yes",""),
IF(AND($D$19="Yes",H241="Trainer",$D$4&lt;&gt;"- AMTC Course Launch Form -",VLOOKUP(F241,'TTT Grade Book (FOR TTT ONLY)'!E$10:K$507,7,FALSE)="No"),"No","")),"")</f>
        <v/>
      </c>
    </row>
    <row r="242" spans="9:9" hidden="1" x14ac:dyDescent="0.3">
      <c r="I242" s="210" t="str">
        <f>_xlfn.IFNA(CONCATENATE(
IF(AND($D$4="Agency Management Training Course (AMTC)",$D$19&lt;&gt;"Yes"),'AMTC Gradebook (FOR AMTC ONLY)'!BJ200,""),
IF(AND($D$19="Yes",H242="Trainer",$D$4&lt;&gt;"- AMTC Course Launch Form -",VLOOKUP(F242,'TTT Grade Book (FOR TTT ONLY)'!E$10:K$507,7,FALSE)="Yes"),"Yes",""),
IF(AND($D$19="Yes",H242="Trainer",$D$4&lt;&gt;"- AMTC Course Launch Form -",VLOOKUP(F242,'TTT Grade Book (FOR TTT ONLY)'!E$10:K$507,7,FALSE)="No"),"No","")),"")</f>
        <v/>
      </c>
    </row>
    <row r="243" spans="9:9" hidden="1" x14ac:dyDescent="0.3">
      <c r="I243" s="210" t="str">
        <f>_xlfn.IFNA(CONCATENATE(
IF(AND($D$4="Agency Management Training Course (AMTC)",$D$19&lt;&gt;"Yes"),'AMTC Gradebook (FOR AMTC ONLY)'!BJ201,""),
IF(AND($D$19="Yes",H243="Trainer",$D$4&lt;&gt;"- AMTC Course Launch Form -",VLOOKUP(F243,'TTT Grade Book (FOR TTT ONLY)'!E$10:K$507,7,FALSE)="Yes"),"Yes",""),
IF(AND($D$19="Yes",H243="Trainer",$D$4&lt;&gt;"- AMTC Course Launch Form -",VLOOKUP(F243,'TTT Grade Book (FOR TTT ONLY)'!E$10:K$507,7,FALSE)="No"),"No","")),"")</f>
        <v/>
      </c>
    </row>
    <row r="244" spans="9:9" hidden="1" x14ac:dyDescent="0.3">
      <c r="I244" s="210" t="str">
        <f>_xlfn.IFNA(CONCATENATE(
IF(AND($D$4="Agency Management Training Course (AMTC)",$D$19&lt;&gt;"Yes"),'AMTC Gradebook (FOR AMTC ONLY)'!BJ202,""),
IF(AND($D$19="Yes",H244="Trainer",$D$4&lt;&gt;"- AMTC Course Launch Form -",VLOOKUP(F244,'TTT Grade Book (FOR TTT ONLY)'!E$10:K$507,7,FALSE)="Yes"),"Yes",""),
IF(AND($D$19="Yes",H244="Trainer",$D$4&lt;&gt;"- AMTC Course Launch Form -",VLOOKUP(F244,'TTT Grade Book (FOR TTT ONLY)'!E$10:K$507,7,FALSE)="No"),"No","")),"")</f>
        <v/>
      </c>
    </row>
    <row r="245" spans="9:9" hidden="1" x14ac:dyDescent="0.3">
      <c r="I245" s="210" t="str">
        <f>_xlfn.IFNA(CONCATENATE(
IF(AND($D$4="Agency Management Training Course (AMTC)",$D$19&lt;&gt;"Yes"),'AMTC Gradebook (FOR AMTC ONLY)'!BJ203,""),
IF(AND($D$19="Yes",H245="Trainer",$D$4&lt;&gt;"- AMTC Course Launch Form -",VLOOKUP(F245,'TTT Grade Book (FOR TTT ONLY)'!E$10:K$507,7,FALSE)="Yes"),"Yes",""),
IF(AND($D$19="Yes",H245="Trainer",$D$4&lt;&gt;"- AMTC Course Launch Form -",VLOOKUP(F245,'TTT Grade Book (FOR TTT ONLY)'!E$10:K$507,7,FALSE)="No"),"No","")),"")</f>
        <v/>
      </c>
    </row>
    <row r="246" spans="9:9" hidden="1" x14ac:dyDescent="0.3">
      <c r="I246" s="210" t="str">
        <f>_xlfn.IFNA(CONCATENATE(
IF(AND($D$4="Agency Management Training Course (AMTC)",$D$19&lt;&gt;"Yes"),'AMTC Gradebook (FOR AMTC ONLY)'!BJ204,""),
IF(AND($D$19="Yes",H246="Trainer",$D$4&lt;&gt;"- AMTC Course Launch Form -",VLOOKUP(F246,'TTT Grade Book (FOR TTT ONLY)'!E$10:K$507,7,FALSE)="Yes"),"Yes",""),
IF(AND($D$19="Yes",H246="Trainer",$D$4&lt;&gt;"- AMTC Course Launch Form -",VLOOKUP(F246,'TTT Grade Book (FOR TTT ONLY)'!E$10:K$507,7,FALSE)="No"),"No","")),"")</f>
        <v/>
      </c>
    </row>
    <row r="247" spans="9:9" hidden="1" x14ac:dyDescent="0.3">
      <c r="I247" s="210" t="str">
        <f>_xlfn.IFNA(CONCATENATE(
IF(AND($D$4="Agency Management Training Course (AMTC)",$D$19&lt;&gt;"Yes"),'AMTC Gradebook (FOR AMTC ONLY)'!BJ205,""),
IF(AND($D$19="Yes",H247="Trainer",$D$4&lt;&gt;"- AMTC Course Launch Form -",VLOOKUP(F247,'TTT Grade Book (FOR TTT ONLY)'!E$10:K$507,7,FALSE)="Yes"),"Yes",""),
IF(AND($D$19="Yes",H247="Trainer",$D$4&lt;&gt;"- AMTC Course Launch Form -",VLOOKUP(F247,'TTT Grade Book (FOR TTT ONLY)'!E$10:K$507,7,FALSE)="No"),"No","")),"")</f>
        <v/>
      </c>
    </row>
    <row r="248" spans="9:9" hidden="1" x14ac:dyDescent="0.3">
      <c r="I248" s="210" t="str">
        <f>_xlfn.IFNA(CONCATENATE(
IF(AND($D$4="Agency Management Training Course (AMTC)",$D$19&lt;&gt;"Yes"),'AMTC Gradebook (FOR AMTC ONLY)'!BJ206,""),
IF(AND($D$19="Yes",H248="Trainer",$D$4&lt;&gt;"- AMTC Course Launch Form -",VLOOKUP(F248,'TTT Grade Book (FOR TTT ONLY)'!E$10:K$507,7,FALSE)="Yes"),"Yes",""),
IF(AND($D$19="Yes",H248="Trainer",$D$4&lt;&gt;"- AMTC Course Launch Form -",VLOOKUP(F248,'TTT Grade Book (FOR TTT ONLY)'!E$10:K$507,7,FALSE)="No"),"No","")),"")</f>
        <v/>
      </c>
    </row>
    <row r="249" spans="9:9" hidden="1" x14ac:dyDescent="0.3">
      <c r="I249" s="210" t="str">
        <f>_xlfn.IFNA(CONCATENATE(
IF(AND($D$4="Agency Management Training Course (AMTC)",$D$19&lt;&gt;"Yes"),'AMTC Gradebook (FOR AMTC ONLY)'!BJ207,""),
IF(AND($D$19="Yes",H249="Trainer",$D$4&lt;&gt;"- AMTC Course Launch Form -",VLOOKUP(F249,'TTT Grade Book (FOR TTT ONLY)'!E$10:K$507,7,FALSE)="Yes"),"Yes",""),
IF(AND($D$19="Yes",H249="Trainer",$D$4&lt;&gt;"- AMTC Course Launch Form -",VLOOKUP(F249,'TTT Grade Book (FOR TTT ONLY)'!E$10:K$507,7,FALSE)="No"),"No","")),"")</f>
        <v/>
      </c>
    </row>
    <row r="250" spans="9:9" hidden="1" x14ac:dyDescent="0.3">
      <c r="I250" s="210" t="str">
        <f>_xlfn.IFNA(CONCATENATE(
IF(AND($D$4="Agency Management Training Course (AMTC)",$D$19&lt;&gt;"Yes"),'AMTC Gradebook (FOR AMTC ONLY)'!BJ208,""),
IF(AND($D$19="Yes",H250="Trainer",$D$4&lt;&gt;"- AMTC Course Launch Form -",VLOOKUP(F250,'TTT Grade Book (FOR TTT ONLY)'!E$10:K$507,7,FALSE)="Yes"),"Yes",""),
IF(AND($D$19="Yes",H250="Trainer",$D$4&lt;&gt;"- AMTC Course Launch Form -",VLOOKUP(F250,'TTT Grade Book (FOR TTT ONLY)'!E$10:K$507,7,FALSE)="No"),"No","")),"")</f>
        <v/>
      </c>
    </row>
    <row r="251" spans="9:9" hidden="1" x14ac:dyDescent="0.3">
      <c r="I251" s="210" t="str">
        <f>_xlfn.IFNA(CONCATENATE(
IF(AND($D$4="Agency Management Training Course (AMTC)",$D$19&lt;&gt;"Yes"),'AMTC Gradebook (FOR AMTC ONLY)'!BJ209,""),
IF(AND($D$19="Yes",H251="Trainer",$D$4&lt;&gt;"- AMTC Course Launch Form -",VLOOKUP(F251,'TTT Grade Book (FOR TTT ONLY)'!E$10:K$507,7,FALSE)="Yes"),"Yes",""),
IF(AND($D$19="Yes",H251="Trainer",$D$4&lt;&gt;"- AMTC Course Launch Form -",VLOOKUP(F251,'TTT Grade Book (FOR TTT ONLY)'!E$10:K$507,7,FALSE)="No"),"No","")),"")</f>
        <v/>
      </c>
    </row>
    <row r="252" spans="9:9" hidden="1" x14ac:dyDescent="0.3">
      <c r="I252" s="210" t="str">
        <f>_xlfn.IFNA(CONCATENATE(
IF(AND($D$4="Agency Management Training Course (AMTC)",$D$19&lt;&gt;"Yes"),'AMTC Gradebook (FOR AMTC ONLY)'!BJ210,""),
IF(AND($D$19="Yes",H252="Trainer",$D$4&lt;&gt;"- AMTC Course Launch Form -",VLOOKUP(F252,'TTT Grade Book (FOR TTT ONLY)'!E$10:K$507,7,FALSE)="Yes"),"Yes",""),
IF(AND($D$19="Yes",H252="Trainer",$D$4&lt;&gt;"- AMTC Course Launch Form -",VLOOKUP(F252,'TTT Grade Book (FOR TTT ONLY)'!E$10:K$507,7,FALSE)="No"),"No","")),"")</f>
        <v/>
      </c>
    </row>
    <row r="253" spans="9:9" hidden="1" x14ac:dyDescent="0.3">
      <c r="I253" s="210" t="str">
        <f>_xlfn.IFNA(CONCATENATE(
IF(AND($D$4="Agency Management Training Course (AMTC)",$D$19&lt;&gt;"Yes"),'AMTC Gradebook (FOR AMTC ONLY)'!BJ211,""),
IF(AND($D$19="Yes",H253="Trainer",$D$4&lt;&gt;"- AMTC Course Launch Form -",VLOOKUP(F253,'TTT Grade Book (FOR TTT ONLY)'!E$10:K$507,7,FALSE)="Yes"),"Yes",""),
IF(AND($D$19="Yes",H253="Trainer",$D$4&lt;&gt;"- AMTC Course Launch Form -",VLOOKUP(F253,'TTT Grade Book (FOR TTT ONLY)'!E$10:K$507,7,FALSE)="No"),"No","")),"")</f>
        <v/>
      </c>
    </row>
    <row r="254" spans="9:9" hidden="1" x14ac:dyDescent="0.3">
      <c r="I254" s="210" t="str">
        <f>_xlfn.IFNA(CONCATENATE(
IF(AND($D$4="Agency Management Training Course (AMTC)",$D$19&lt;&gt;"Yes"),'AMTC Gradebook (FOR AMTC ONLY)'!BJ212,""),
IF(AND($D$19="Yes",H254="Trainer",$D$4&lt;&gt;"- AMTC Course Launch Form -",VLOOKUP(F254,'TTT Grade Book (FOR TTT ONLY)'!E$10:K$507,7,FALSE)="Yes"),"Yes",""),
IF(AND($D$19="Yes",H254="Trainer",$D$4&lt;&gt;"- AMTC Course Launch Form -",VLOOKUP(F254,'TTT Grade Book (FOR TTT ONLY)'!E$10:K$507,7,FALSE)="No"),"No","")),"")</f>
        <v/>
      </c>
    </row>
    <row r="255" spans="9:9" hidden="1" x14ac:dyDescent="0.3">
      <c r="I255" s="210" t="str">
        <f>_xlfn.IFNA(CONCATENATE(
IF(AND($D$4="Agency Management Training Course (AMTC)",$D$19&lt;&gt;"Yes"),'AMTC Gradebook (FOR AMTC ONLY)'!BJ213,""),
IF(AND($D$19="Yes",H255="Trainer",$D$4&lt;&gt;"- AMTC Course Launch Form -",VLOOKUP(F255,'TTT Grade Book (FOR TTT ONLY)'!E$10:K$507,7,FALSE)="Yes"),"Yes",""),
IF(AND($D$19="Yes",H255="Trainer",$D$4&lt;&gt;"- AMTC Course Launch Form -",VLOOKUP(F255,'TTT Grade Book (FOR TTT ONLY)'!E$10:K$507,7,FALSE)="No"),"No","")),"")</f>
        <v/>
      </c>
    </row>
    <row r="256" spans="9:9" hidden="1" x14ac:dyDescent="0.3">
      <c r="I256" s="210" t="str">
        <f>_xlfn.IFNA(CONCATENATE(
IF(AND($D$4="Agency Management Training Course (AMTC)",$D$19&lt;&gt;"Yes"),'AMTC Gradebook (FOR AMTC ONLY)'!BJ214,""),
IF(AND($D$19="Yes",H256="Trainer",$D$4&lt;&gt;"- AMTC Course Launch Form -",VLOOKUP(F256,'TTT Grade Book (FOR TTT ONLY)'!E$10:K$507,7,FALSE)="Yes"),"Yes",""),
IF(AND($D$19="Yes",H256="Trainer",$D$4&lt;&gt;"- AMTC Course Launch Form -",VLOOKUP(F256,'TTT Grade Book (FOR TTT ONLY)'!E$10:K$507,7,FALSE)="No"),"No","")),"")</f>
        <v/>
      </c>
    </row>
    <row r="257" spans="9:9" hidden="1" x14ac:dyDescent="0.3">
      <c r="I257" s="210" t="str">
        <f>_xlfn.IFNA(CONCATENATE(
IF(AND($D$4="Agency Management Training Course (AMTC)",$D$19&lt;&gt;"Yes"),'AMTC Gradebook (FOR AMTC ONLY)'!BJ215,""),
IF(AND($D$19="Yes",H257="Trainer",$D$4&lt;&gt;"- AMTC Course Launch Form -",VLOOKUP(F257,'TTT Grade Book (FOR TTT ONLY)'!E$10:K$507,7,FALSE)="Yes"),"Yes",""),
IF(AND($D$19="Yes",H257="Trainer",$D$4&lt;&gt;"- AMTC Course Launch Form -",VLOOKUP(F257,'TTT Grade Book (FOR TTT ONLY)'!E$10:K$507,7,FALSE)="No"),"No","")),"")</f>
        <v/>
      </c>
    </row>
    <row r="258" spans="9:9" hidden="1" x14ac:dyDescent="0.3">
      <c r="I258" s="210" t="str">
        <f>_xlfn.IFNA(CONCATENATE(
IF(AND($D$4="Agency Management Training Course (AMTC)",$D$19&lt;&gt;"Yes"),'AMTC Gradebook (FOR AMTC ONLY)'!BJ216,""),
IF(AND($D$19="Yes",H258="Trainer",$D$4&lt;&gt;"- AMTC Course Launch Form -",VLOOKUP(F258,'TTT Grade Book (FOR TTT ONLY)'!E$10:K$507,7,FALSE)="Yes"),"Yes",""),
IF(AND($D$19="Yes",H258="Trainer",$D$4&lt;&gt;"- AMTC Course Launch Form -",VLOOKUP(F258,'TTT Grade Book (FOR TTT ONLY)'!E$10:K$507,7,FALSE)="No"),"No","")),"")</f>
        <v/>
      </c>
    </row>
    <row r="259" spans="9:9" hidden="1" x14ac:dyDescent="0.3">
      <c r="I259" s="210" t="str">
        <f>_xlfn.IFNA(CONCATENATE(
IF(AND($D$4="Agency Management Training Course (AMTC)",$D$19&lt;&gt;"Yes"),'AMTC Gradebook (FOR AMTC ONLY)'!BJ217,""),
IF(AND($D$19="Yes",H259="Trainer",$D$4&lt;&gt;"- AMTC Course Launch Form -",VLOOKUP(F259,'TTT Grade Book (FOR TTT ONLY)'!E$10:K$507,7,FALSE)="Yes"),"Yes",""),
IF(AND($D$19="Yes",H259="Trainer",$D$4&lt;&gt;"- AMTC Course Launch Form -",VLOOKUP(F259,'TTT Grade Book (FOR TTT ONLY)'!E$10:K$507,7,FALSE)="No"),"No","")),"")</f>
        <v/>
      </c>
    </row>
    <row r="260" spans="9:9" hidden="1" x14ac:dyDescent="0.3">
      <c r="I260" s="210" t="str">
        <f>_xlfn.IFNA(CONCATENATE(
IF(AND($D$4="Agency Management Training Course (AMTC)",$D$19&lt;&gt;"Yes"),'AMTC Gradebook (FOR AMTC ONLY)'!BJ218,""),
IF(AND($D$19="Yes",H260="Trainer",$D$4&lt;&gt;"- AMTC Course Launch Form -",VLOOKUP(F260,'TTT Grade Book (FOR TTT ONLY)'!E$10:K$507,7,FALSE)="Yes"),"Yes",""),
IF(AND($D$19="Yes",H260="Trainer",$D$4&lt;&gt;"- AMTC Course Launch Form -",VLOOKUP(F260,'TTT Grade Book (FOR TTT ONLY)'!E$10:K$507,7,FALSE)="No"),"No","")),"")</f>
        <v/>
      </c>
    </row>
    <row r="261" spans="9:9" hidden="1" x14ac:dyDescent="0.3">
      <c r="I261" s="210" t="str">
        <f>_xlfn.IFNA(CONCATENATE(
IF(AND($D$4="Agency Management Training Course (AMTC)",$D$19&lt;&gt;"Yes"),'AMTC Gradebook (FOR AMTC ONLY)'!BJ219,""),
IF(AND($D$19="Yes",H261="Trainer",$D$4&lt;&gt;"- AMTC Course Launch Form -",VLOOKUP(F261,'TTT Grade Book (FOR TTT ONLY)'!E$10:K$507,7,FALSE)="Yes"),"Yes",""),
IF(AND($D$19="Yes",H261="Trainer",$D$4&lt;&gt;"- AMTC Course Launch Form -",VLOOKUP(F261,'TTT Grade Book (FOR TTT ONLY)'!E$10:K$507,7,FALSE)="No"),"No","")),"")</f>
        <v/>
      </c>
    </row>
    <row r="262" spans="9:9" hidden="1" x14ac:dyDescent="0.3">
      <c r="I262" s="210" t="str">
        <f>_xlfn.IFNA(CONCATENATE(
IF(AND($D$4="Agency Management Training Course (AMTC)",$D$19&lt;&gt;"Yes"),'AMTC Gradebook (FOR AMTC ONLY)'!BJ220,""),
IF(AND($D$19="Yes",H262="Trainer",$D$4&lt;&gt;"- AMTC Course Launch Form -",VLOOKUP(F262,'TTT Grade Book (FOR TTT ONLY)'!E$10:K$507,7,FALSE)="Yes"),"Yes",""),
IF(AND($D$19="Yes",H262="Trainer",$D$4&lt;&gt;"- AMTC Course Launch Form -",VLOOKUP(F262,'TTT Grade Book (FOR TTT ONLY)'!E$10:K$507,7,FALSE)="No"),"No","")),"")</f>
        <v/>
      </c>
    </row>
    <row r="263" spans="9:9" hidden="1" x14ac:dyDescent="0.3">
      <c r="I263" s="210" t="str">
        <f>_xlfn.IFNA(CONCATENATE(
IF(AND($D$4="Agency Management Training Course (AMTC)",$D$19&lt;&gt;"Yes"),'AMTC Gradebook (FOR AMTC ONLY)'!BJ221,""),
IF(AND($D$19="Yes",H263="Trainer",$D$4&lt;&gt;"- AMTC Course Launch Form -",VLOOKUP(F263,'TTT Grade Book (FOR TTT ONLY)'!E$10:K$507,7,FALSE)="Yes"),"Yes",""),
IF(AND($D$19="Yes",H263="Trainer",$D$4&lt;&gt;"- AMTC Course Launch Form -",VLOOKUP(F263,'TTT Grade Book (FOR TTT ONLY)'!E$10:K$507,7,FALSE)="No"),"No","")),"")</f>
        <v/>
      </c>
    </row>
    <row r="264" spans="9:9" hidden="1" x14ac:dyDescent="0.3">
      <c r="I264" s="210" t="str">
        <f>_xlfn.IFNA(CONCATENATE(
IF(AND($D$4="Agency Management Training Course (AMTC)",$D$19&lt;&gt;"Yes"),'AMTC Gradebook (FOR AMTC ONLY)'!BJ222,""),
IF(AND($D$19="Yes",H264="Trainer",$D$4&lt;&gt;"- AMTC Course Launch Form -",VLOOKUP(F264,'TTT Grade Book (FOR TTT ONLY)'!E$10:K$507,7,FALSE)="Yes"),"Yes",""),
IF(AND($D$19="Yes",H264="Trainer",$D$4&lt;&gt;"- AMTC Course Launch Form -",VLOOKUP(F264,'TTT Grade Book (FOR TTT ONLY)'!E$10:K$507,7,FALSE)="No"),"No","")),"")</f>
        <v/>
      </c>
    </row>
    <row r="265" spans="9:9" hidden="1" x14ac:dyDescent="0.3">
      <c r="I265" s="210" t="str">
        <f>_xlfn.IFNA(CONCATENATE(
IF(AND($D$4="Agency Management Training Course (AMTC)",$D$19&lt;&gt;"Yes"),'AMTC Gradebook (FOR AMTC ONLY)'!BJ223,""),
IF(AND($D$19="Yes",H265="Trainer",$D$4&lt;&gt;"- AMTC Course Launch Form -",VLOOKUP(F265,'TTT Grade Book (FOR TTT ONLY)'!E$10:K$507,7,FALSE)="Yes"),"Yes",""),
IF(AND($D$19="Yes",H265="Trainer",$D$4&lt;&gt;"- AMTC Course Launch Form -",VLOOKUP(F265,'TTT Grade Book (FOR TTT ONLY)'!E$10:K$507,7,FALSE)="No"),"No","")),"")</f>
        <v/>
      </c>
    </row>
    <row r="266" spans="9:9" hidden="1" x14ac:dyDescent="0.3">
      <c r="I266" s="210" t="str">
        <f>_xlfn.IFNA(CONCATENATE(
IF(AND($D$4="Agency Management Training Course (AMTC)",$D$19&lt;&gt;"Yes"),'AMTC Gradebook (FOR AMTC ONLY)'!BJ224,""),
IF(AND($D$19="Yes",H266="Trainer",$D$4&lt;&gt;"- AMTC Course Launch Form -",VLOOKUP(F266,'TTT Grade Book (FOR TTT ONLY)'!E$10:K$507,7,FALSE)="Yes"),"Yes",""),
IF(AND($D$19="Yes",H266="Trainer",$D$4&lt;&gt;"- AMTC Course Launch Form -",VLOOKUP(F266,'TTT Grade Book (FOR TTT ONLY)'!E$10:K$507,7,FALSE)="No"),"No","")),"")</f>
        <v/>
      </c>
    </row>
    <row r="267" spans="9:9" hidden="1" x14ac:dyDescent="0.3">
      <c r="I267" s="210" t="str">
        <f>_xlfn.IFNA(CONCATENATE(
IF(AND($D$4="Agency Management Training Course (AMTC)",$D$19&lt;&gt;"Yes"),'AMTC Gradebook (FOR AMTC ONLY)'!BJ225,""),
IF(AND($D$19="Yes",H267="Trainer",$D$4&lt;&gt;"- AMTC Course Launch Form -",VLOOKUP(F267,'TTT Grade Book (FOR TTT ONLY)'!E$10:K$507,7,FALSE)="Yes"),"Yes",""),
IF(AND($D$19="Yes",H267="Trainer",$D$4&lt;&gt;"- AMTC Course Launch Form -",VLOOKUP(F267,'TTT Grade Book (FOR TTT ONLY)'!E$10:K$507,7,FALSE)="No"),"No","")),"")</f>
        <v/>
      </c>
    </row>
    <row r="268" spans="9:9" hidden="1" x14ac:dyDescent="0.3">
      <c r="I268" s="210" t="str">
        <f>_xlfn.IFNA(CONCATENATE(
IF(AND($D$4="Agency Management Training Course (AMTC)",$D$19&lt;&gt;"Yes"),'AMTC Gradebook (FOR AMTC ONLY)'!BJ226,""),
IF(AND($D$19="Yes",H268="Trainer",$D$4&lt;&gt;"- AMTC Course Launch Form -",VLOOKUP(F268,'TTT Grade Book (FOR TTT ONLY)'!E$10:K$507,7,FALSE)="Yes"),"Yes",""),
IF(AND($D$19="Yes",H268="Trainer",$D$4&lt;&gt;"- AMTC Course Launch Form -",VLOOKUP(F268,'TTT Grade Book (FOR TTT ONLY)'!E$10:K$507,7,FALSE)="No"),"No","")),"")</f>
        <v/>
      </c>
    </row>
    <row r="269" spans="9:9" hidden="1" x14ac:dyDescent="0.3">
      <c r="I269" s="210" t="str">
        <f>_xlfn.IFNA(CONCATENATE(
IF(AND($D$4="Agency Management Training Course (AMTC)",$D$19&lt;&gt;"Yes"),'AMTC Gradebook (FOR AMTC ONLY)'!BJ227,""),
IF(AND($D$19="Yes",H269="Trainer",$D$4&lt;&gt;"- AMTC Course Launch Form -",VLOOKUP(F269,'TTT Grade Book (FOR TTT ONLY)'!E$10:K$507,7,FALSE)="Yes"),"Yes",""),
IF(AND($D$19="Yes",H269="Trainer",$D$4&lt;&gt;"- AMTC Course Launch Form -",VLOOKUP(F269,'TTT Grade Book (FOR TTT ONLY)'!E$10:K$507,7,FALSE)="No"),"No","")),"")</f>
        <v/>
      </c>
    </row>
    <row r="270" spans="9:9" hidden="1" x14ac:dyDescent="0.3">
      <c r="I270" s="210" t="str">
        <f>_xlfn.IFNA(CONCATENATE(
IF(AND($D$4="Agency Management Training Course (AMTC)",$D$19&lt;&gt;"Yes"),'AMTC Gradebook (FOR AMTC ONLY)'!BJ228,""),
IF(AND($D$19="Yes",H270="Trainer",$D$4&lt;&gt;"- AMTC Course Launch Form -",VLOOKUP(F270,'TTT Grade Book (FOR TTT ONLY)'!E$10:K$507,7,FALSE)="Yes"),"Yes",""),
IF(AND($D$19="Yes",H270="Trainer",$D$4&lt;&gt;"- AMTC Course Launch Form -",VLOOKUP(F270,'TTT Grade Book (FOR TTT ONLY)'!E$10:K$507,7,FALSE)="No"),"No","")),"")</f>
        <v/>
      </c>
    </row>
    <row r="271" spans="9:9" hidden="1" x14ac:dyDescent="0.3">
      <c r="I271" s="210" t="str">
        <f>_xlfn.IFNA(CONCATENATE(
IF(AND($D$4="Agency Management Training Course (AMTC)",$D$19&lt;&gt;"Yes"),'AMTC Gradebook (FOR AMTC ONLY)'!BJ229,""),
IF(AND($D$19="Yes",H271="Trainer",$D$4&lt;&gt;"- AMTC Course Launch Form -",VLOOKUP(F271,'TTT Grade Book (FOR TTT ONLY)'!E$10:K$507,7,FALSE)="Yes"),"Yes",""),
IF(AND($D$19="Yes",H271="Trainer",$D$4&lt;&gt;"- AMTC Course Launch Form -",VLOOKUP(F271,'TTT Grade Book (FOR TTT ONLY)'!E$10:K$507,7,FALSE)="No"),"No","")),"")</f>
        <v/>
      </c>
    </row>
    <row r="272" spans="9:9" hidden="1" x14ac:dyDescent="0.3">
      <c r="I272" s="210" t="str">
        <f>_xlfn.IFNA(CONCATENATE(
IF(AND($D$4="Agency Management Training Course (AMTC)",$D$19&lt;&gt;"Yes"),'AMTC Gradebook (FOR AMTC ONLY)'!BJ230,""),
IF(AND($D$19="Yes",H272="Trainer",$D$4&lt;&gt;"- AMTC Course Launch Form -",VLOOKUP(F272,'TTT Grade Book (FOR TTT ONLY)'!E$10:K$507,7,FALSE)="Yes"),"Yes",""),
IF(AND($D$19="Yes",H272="Trainer",$D$4&lt;&gt;"- AMTC Course Launch Form -",VLOOKUP(F272,'TTT Grade Book (FOR TTT ONLY)'!E$10:K$507,7,FALSE)="No"),"No","")),"")</f>
        <v/>
      </c>
    </row>
    <row r="273" spans="9:9" hidden="1" x14ac:dyDescent="0.3">
      <c r="I273" s="210" t="str">
        <f>_xlfn.IFNA(CONCATENATE(
IF(AND($D$4="Agency Management Training Course (AMTC)",$D$19&lt;&gt;"Yes"),'AMTC Gradebook (FOR AMTC ONLY)'!BJ231,""),
IF(AND($D$19="Yes",H273="Trainer",$D$4&lt;&gt;"- AMTC Course Launch Form -",VLOOKUP(F273,'TTT Grade Book (FOR TTT ONLY)'!E$10:K$507,7,FALSE)="Yes"),"Yes",""),
IF(AND($D$19="Yes",H273="Trainer",$D$4&lt;&gt;"- AMTC Course Launch Form -",VLOOKUP(F273,'TTT Grade Book (FOR TTT ONLY)'!E$10:K$507,7,FALSE)="No"),"No","")),"")</f>
        <v/>
      </c>
    </row>
    <row r="274" spans="9:9" hidden="1" x14ac:dyDescent="0.3">
      <c r="I274" s="210" t="str">
        <f>_xlfn.IFNA(CONCATENATE(
IF(AND($D$4="Agency Management Training Course (AMTC)",$D$19&lt;&gt;"Yes"),'AMTC Gradebook (FOR AMTC ONLY)'!BJ232,""),
IF(AND($D$19="Yes",H274="Trainer",$D$4&lt;&gt;"- AMTC Course Launch Form -",VLOOKUP(F274,'TTT Grade Book (FOR TTT ONLY)'!E$10:K$507,7,FALSE)="Yes"),"Yes",""),
IF(AND($D$19="Yes",H274="Trainer",$D$4&lt;&gt;"- AMTC Course Launch Form -",VLOOKUP(F274,'TTT Grade Book (FOR TTT ONLY)'!E$10:K$507,7,FALSE)="No"),"No","")),"")</f>
        <v/>
      </c>
    </row>
    <row r="275" spans="9:9" hidden="1" x14ac:dyDescent="0.3">
      <c r="I275" s="210" t="str">
        <f>_xlfn.IFNA(CONCATENATE(
IF(AND($D$4="Agency Management Training Course (AMTC)",$D$19&lt;&gt;"Yes"),'AMTC Gradebook (FOR AMTC ONLY)'!BJ233,""),
IF(AND($D$19="Yes",H275="Trainer",$D$4&lt;&gt;"- AMTC Course Launch Form -",VLOOKUP(F275,'TTT Grade Book (FOR TTT ONLY)'!E$10:K$507,7,FALSE)="Yes"),"Yes",""),
IF(AND($D$19="Yes",H275="Trainer",$D$4&lt;&gt;"- AMTC Course Launch Form -",VLOOKUP(F275,'TTT Grade Book (FOR TTT ONLY)'!E$10:K$507,7,FALSE)="No"),"No","")),"")</f>
        <v/>
      </c>
    </row>
    <row r="276" spans="9:9" hidden="1" x14ac:dyDescent="0.3">
      <c r="I276" s="210" t="str">
        <f>_xlfn.IFNA(CONCATENATE(
IF(AND($D$4="Agency Management Training Course (AMTC)",$D$19&lt;&gt;"Yes"),'AMTC Gradebook (FOR AMTC ONLY)'!BJ234,""),
IF(AND($D$19="Yes",H276="Trainer",$D$4&lt;&gt;"- AMTC Course Launch Form -",VLOOKUP(F276,'TTT Grade Book (FOR TTT ONLY)'!E$10:K$507,7,FALSE)="Yes"),"Yes",""),
IF(AND($D$19="Yes",H276="Trainer",$D$4&lt;&gt;"- AMTC Course Launch Form -",VLOOKUP(F276,'TTT Grade Book (FOR TTT ONLY)'!E$10:K$507,7,FALSE)="No"),"No","")),"")</f>
        <v/>
      </c>
    </row>
    <row r="277" spans="9:9" hidden="1" x14ac:dyDescent="0.3">
      <c r="I277" s="210" t="str">
        <f>_xlfn.IFNA(CONCATENATE(
IF(AND($D$4="Agency Management Training Course (AMTC)",$D$19&lt;&gt;"Yes"),'AMTC Gradebook (FOR AMTC ONLY)'!BJ235,""),
IF(AND($D$19="Yes",H277="Trainer",$D$4&lt;&gt;"- AMTC Course Launch Form -",VLOOKUP(F277,'TTT Grade Book (FOR TTT ONLY)'!E$10:K$507,7,FALSE)="Yes"),"Yes",""),
IF(AND($D$19="Yes",H277="Trainer",$D$4&lt;&gt;"- AMTC Course Launch Form -",VLOOKUP(F277,'TTT Grade Book (FOR TTT ONLY)'!E$10:K$507,7,FALSE)="No"),"No","")),"")</f>
        <v/>
      </c>
    </row>
    <row r="278" spans="9:9" hidden="1" x14ac:dyDescent="0.3">
      <c r="I278" s="210" t="str">
        <f>_xlfn.IFNA(CONCATENATE(
IF(AND($D$4="Agency Management Training Course (AMTC)",$D$19&lt;&gt;"Yes"),'AMTC Gradebook (FOR AMTC ONLY)'!BJ236,""),
IF(AND($D$19="Yes",H278="Trainer",$D$4&lt;&gt;"- AMTC Course Launch Form -",VLOOKUP(F278,'TTT Grade Book (FOR TTT ONLY)'!E$10:K$507,7,FALSE)="Yes"),"Yes",""),
IF(AND($D$19="Yes",H278="Trainer",$D$4&lt;&gt;"- AMTC Course Launch Form -",VLOOKUP(F278,'TTT Grade Book (FOR TTT ONLY)'!E$10:K$507,7,FALSE)="No"),"No","")),"")</f>
        <v/>
      </c>
    </row>
    <row r="279" spans="9:9" hidden="1" x14ac:dyDescent="0.3">
      <c r="I279" s="210" t="str">
        <f>_xlfn.IFNA(CONCATENATE(
IF(AND($D$4="Agency Management Training Course (AMTC)",$D$19&lt;&gt;"Yes"),'AMTC Gradebook (FOR AMTC ONLY)'!BJ237,""),
IF(AND($D$19="Yes",H279="Trainer",$D$4&lt;&gt;"- AMTC Course Launch Form -",VLOOKUP(F279,'TTT Grade Book (FOR TTT ONLY)'!E$10:K$507,7,FALSE)="Yes"),"Yes",""),
IF(AND($D$19="Yes",H279="Trainer",$D$4&lt;&gt;"- AMTC Course Launch Form -",VLOOKUP(F279,'TTT Grade Book (FOR TTT ONLY)'!E$10:K$507,7,FALSE)="No"),"No","")),"")</f>
        <v/>
      </c>
    </row>
    <row r="280" spans="9:9" hidden="1" x14ac:dyDescent="0.3">
      <c r="I280" s="210" t="str">
        <f>_xlfn.IFNA(CONCATENATE(
IF(AND($D$4="Agency Management Training Course (AMTC)",$D$19&lt;&gt;"Yes"),'AMTC Gradebook (FOR AMTC ONLY)'!BJ238,""),
IF(AND($D$19="Yes",H280="Trainer",$D$4&lt;&gt;"- AMTC Course Launch Form -",VLOOKUP(F280,'TTT Grade Book (FOR TTT ONLY)'!E$10:K$507,7,FALSE)="Yes"),"Yes",""),
IF(AND($D$19="Yes",H280="Trainer",$D$4&lt;&gt;"- AMTC Course Launch Form -",VLOOKUP(F280,'TTT Grade Book (FOR TTT ONLY)'!E$10:K$507,7,FALSE)="No"),"No","")),"")</f>
        <v/>
      </c>
    </row>
    <row r="281" spans="9:9" hidden="1" x14ac:dyDescent="0.3">
      <c r="I281" s="210" t="str">
        <f>_xlfn.IFNA(CONCATENATE(
IF(AND($D$4="Agency Management Training Course (AMTC)",$D$19&lt;&gt;"Yes"),'AMTC Gradebook (FOR AMTC ONLY)'!BJ239,""),
IF(AND($D$19="Yes",H281="Trainer",$D$4&lt;&gt;"- AMTC Course Launch Form -",VLOOKUP(F281,'TTT Grade Book (FOR TTT ONLY)'!E$10:K$507,7,FALSE)="Yes"),"Yes",""),
IF(AND($D$19="Yes",H281="Trainer",$D$4&lt;&gt;"- AMTC Course Launch Form -",VLOOKUP(F281,'TTT Grade Book (FOR TTT ONLY)'!E$10:K$507,7,FALSE)="No"),"No","")),"")</f>
        <v/>
      </c>
    </row>
    <row r="282" spans="9:9" hidden="1" x14ac:dyDescent="0.3">
      <c r="I282" s="210" t="str">
        <f>_xlfn.IFNA(CONCATENATE(
IF(AND($D$4="Agency Management Training Course (AMTC)",$D$19&lt;&gt;"Yes"),'AMTC Gradebook (FOR AMTC ONLY)'!BJ240,""),
IF(AND($D$19="Yes",H282="Trainer",$D$4&lt;&gt;"- AMTC Course Launch Form -",VLOOKUP(F282,'TTT Grade Book (FOR TTT ONLY)'!E$10:K$507,7,FALSE)="Yes"),"Yes",""),
IF(AND($D$19="Yes",H282="Trainer",$D$4&lt;&gt;"- AMTC Course Launch Form -",VLOOKUP(F282,'TTT Grade Book (FOR TTT ONLY)'!E$10:K$507,7,FALSE)="No"),"No","")),"")</f>
        <v/>
      </c>
    </row>
    <row r="283" spans="9:9" hidden="1" x14ac:dyDescent="0.3">
      <c r="I283" s="210" t="str">
        <f>_xlfn.IFNA(CONCATENATE(
IF(AND($D$4="Agency Management Training Course (AMTC)",$D$19&lt;&gt;"Yes"),'AMTC Gradebook (FOR AMTC ONLY)'!BJ241,""),
IF(AND($D$19="Yes",H283="Trainer",$D$4&lt;&gt;"- AMTC Course Launch Form -",VLOOKUP(F283,'TTT Grade Book (FOR TTT ONLY)'!E$10:K$507,7,FALSE)="Yes"),"Yes",""),
IF(AND($D$19="Yes",H283="Trainer",$D$4&lt;&gt;"- AMTC Course Launch Form -",VLOOKUP(F283,'TTT Grade Book (FOR TTT ONLY)'!E$10:K$507,7,FALSE)="No"),"No","")),"")</f>
        <v/>
      </c>
    </row>
    <row r="284" spans="9:9" hidden="1" x14ac:dyDescent="0.3">
      <c r="I284" s="210" t="str">
        <f>_xlfn.IFNA(CONCATENATE(
IF(AND($D$4="Agency Management Training Course (AMTC)",$D$19&lt;&gt;"Yes"),'AMTC Gradebook (FOR AMTC ONLY)'!BJ242,""),
IF(AND($D$19="Yes",H284="Trainer",$D$4&lt;&gt;"- AMTC Course Launch Form -",VLOOKUP(F284,'TTT Grade Book (FOR TTT ONLY)'!E$10:K$507,7,FALSE)="Yes"),"Yes",""),
IF(AND($D$19="Yes",H284="Trainer",$D$4&lt;&gt;"- AMTC Course Launch Form -",VLOOKUP(F284,'TTT Grade Book (FOR TTT ONLY)'!E$10:K$507,7,FALSE)="No"),"No","")),"")</f>
        <v/>
      </c>
    </row>
    <row r="285" spans="9:9" hidden="1" x14ac:dyDescent="0.3">
      <c r="I285" s="210" t="str">
        <f>_xlfn.IFNA(CONCATENATE(
IF(AND($D$4="Agency Management Training Course (AMTC)",$D$19&lt;&gt;"Yes"),'AMTC Gradebook (FOR AMTC ONLY)'!BJ243,""),
IF(AND($D$19="Yes",H285="Trainer",$D$4&lt;&gt;"- AMTC Course Launch Form -",VLOOKUP(F285,'TTT Grade Book (FOR TTT ONLY)'!E$10:K$507,7,FALSE)="Yes"),"Yes",""),
IF(AND($D$19="Yes",H285="Trainer",$D$4&lt;&gt;"- AMTC Course Launch Form -",VLOOKUP(F285,'TTT Grade Book (FOR TTT ONLY)'!E$10:K$507,7,FALSE)="No"),"No","")),"")</f>
        <v/>
      </c>
    </row>
    <row r="286" spans="9:9" hidden="1" x14ac:dyDescent="0.3">
      <c r="I286" s="210" t="str">
        <f>_xlfn.IFNA(CONCATENATE(
IF(AND($D$4="Agency Management Training Course (AMTC)",$D$19&lt;&gt;"Yes"),'AMTC Gradebook (FOR AMTC ONLY)'!BJ244,""),
IF(AND($D$19="Yes",H286="Trainer",$D$4&lt;&gt;"- AMTC Course Launch Form -",VLOOKUP(F286,'TTT Grade Book (FOR TTT ONLY)'!E$10:K$507,7,FALSE)="Yes"),"Yes",""),
IF(AND($D$19="Yes",H286="Trainer",$D$4&lt;&gt;"- AMTC Course Launch Form -",VLOOKUP(F286,'TTT Grade Book (FOR TTT ONLY)'!E$10:K$507,7,FALSE)="No"),"No","")),"")</f>
        <v/>
      </c>
    </row>
    <row r="287" spans="9:9" hidden="1" x14ac:dyDescent="0.3">
      <c r="I287" s="210" t="str">
        <f>_xlfn.IFNA(CONCATENATE(
IF(AND($D$4="Agency Management Training Course (AMTC)",$D$19&lt;&gt;"Yes"),'AMTC Gradebook (FOR AMTC ONLY)'!BJ245,""),
IF(AND($D$19="Yes",H287="Trainer",$D$4&lt;&gt;"- AMTC Course Launch Form -",VLOOKUP(F287,'TTT Grade Book (FOR TTT ONLY)'!E$10:K$507,7,FALSE)="Yes"),"Yes",""),
IF(AND($D$19="Yes",H287="Trainer",$D$4&lt;&gt;"- AMTC Course Launch Form -",VLOOKUP(F287,'TTT Grade Book (FOR TTT ONLY)'!E$10:K$507,7,FALSE)="No"),"No","")),"")</f>
        <v/>
      </c>
    </row>
    <row r="288" spans="9:9" hidden="1" x14ac:dyDescent="0.3">
      <c r="I288" s="210" t="str">
        <f>_xlfn.IFNA(CONCATENATE(
IF(AND($D$4="Agency Management Training Course (AMTC)",$D$19&lt;&gt;"Yes"),'AMTC Gradebook (FOR AMTC ONLY)'!BJ246,""),
IF(AND($D$19="Yes",H288="Trainer",$D$4&lt;&gt;"- AMTC Course Launch Form -",VLOOKUP(F288,'TTT Grade Book (FOR TTT ONLY)'!E$10:K$507,7,FALSE)="Yes"),"Yes",""),
IF(AND($D$19="Yes",H288="Trainer",$D$4&lt;&gt;"- AMTC Course Launch Form -",VLOOKUP(F288,'TTT Grade Book (FOR TTT ONLY)'!E$10:K$507,7,FALSE)="No"),"No","")),"")</f>
        <v/>
      </c>
    </row>
    <row r="289" spans="9:9" hidden="1" x14ac:dyDescent="0.3">
      <c r="I289" s="210" t="str">
        <f>_xlfn.IFNA(CONCATENATE(
IF(AND($D$4="Agency Management Training Course (AMTC)",$D$19&lt;&gt;"Yes"),'AMTC Gradebook (FOR AMTC ONLY)'!BJ247,""),
IF(AND($D$19="Yes",H289="Trainer",$D$4&lt;&gt;"- AMTC Course Launch Form -",VLOOKUP(F289,'TTT Grade Book (FOR TTT ONLY)'!E$10:K$507,7,FALSE)="Yes"),"Yes",""),
IF(AND($D$19="Yes",H289="Trainer",$D$4&lt;&gt;"- AMTC Course Launch Form -",VLOOKUP(F289,'TTT Grade Book (FOR TTT ONLY)'!E$10:K$507,7,FALSE)="No"),"No","")),"")</f>
        <v/>
      </c>
    </row>
    <row r="290" spans="9:9" hidden="1" x14ac:dyDescent="0.3">
      <c r="I290" s="210" t="str">
        <f>_xlfn.IFNA(CONCATENATE(
IF(AND($D$4="Agency Management Training Course (AMTC)",$D$19&lt;&gt;"Yes"),'AMTC Gradebook (FOR AMTC ONLY)'!BJ248,""),
IF(AND($D$19="Yes",H290="Trainer",$D$4&lt;&gt;"- AMTC Course Launch Form -",VLOOKUP(F290,'TTT Grade Book (FOR TTT ONLY)'!E$10:K$507,7,FALSE)="Yes"),"Yes",""),
IF(AND($D$19="Yes",H290="Trainer",$D$4&lt;&gt;"- AMTC Course Launch Form -",VLOOKUP(F290,'TTT Grade Book (FOR TTT ONLY)'!E$10:K$507,7,FALSE)="No"),"No","")),"")</f>
        <v/>
      </c>
    </row>
    <row r="291" spans="9:9" hidden="1" x14ac:dyDescent="0.3">
      <c r="I291" s="210" t="str">
        <f>_xlfn.IFNA(CONCATENATE(
IF(AND($D$4="Agency Management Training Course (AMTC)",$D$19&lt;&gt;"Yes"),'AMTC Gradebook (FOR AMTC ONLY)'!BJ249,""),
IF(AND($D$19="Yes",H291="Trainer",$D$4&lt;&gt;"- AMTC Course Launch Form -",VLOOKUP(F291,'TTT Grade Book (FOR TTT ONLY)'!E$10:K$507,7,FALSE)="Yes"),"Yes",""),
IF(AND($D$19="Yes",H291="Trainer",$D$4&lt;&gt;"- AMTC Course Launch Form -",VLOOKUP(F291,'TTT Grade Book (FOR TTT ONLY)'!E$10:K$507,7,FALSE)="No"),"No","")),"")</f>
        <v/>
      </c>
    </row>
    <row r="292" spans="9:9" hidden="1" x14ac:dyDescent="0.3">
      <c r="I292" s="210" t="str">
        <f>_xlfn.IFNA(CONCATENATE(
IF(AND($D$4="Agency Management Training Course (AMTC)",$D$19&lt;&gt;"Yes"),'AMTC Gradebook (FOR AMTC ONLY)'!BJ250,""),
IF(AND($D$19="Yes",H292="Trainer",$D$4&lt;&gt;"- AMTC Course Launch Form -",VLOOKUP(F292,'TTT Grade Book (FOR TTT ONLY)'!E$10:K$507,7,FALSE)="Yes"),"Yes",""),
IF(AND($D$19="Yes",H292="Trainer",$D$4&lt;&gt;"- AMTC Course Launch Form -",VLOOKUP(F292,'TTT Grade Book (FOR TTT ONLY)'!E$10:K$507,7,FALSE)="No"),"No","")),"")</f>
        <v/>
      </c>
    </row>
    <row r="293" spans="9:9" hidden="1" x14ac:dyDescent="0.3">
      <c r="I293" s="210" t="str">
        <f>_xlfn.IFNA(CONCATENATE(
IF(AND($D$4="Agency Management Training Course (AMTC)",$D$19&lt;&gt;"Yes"),'AMTC Gradebook (FOR AMTC ONLY)'!BJ251,""),
IF(AND($D$19="Yes",H293="Trainer",$D$4&lt;&gt;"- AMTC Course Launch Form -",VLOOKUP(F293,'TTT Grade Book (FOR TTT ONLY)'!E$10:K$507,7,FALSE)="Yes"),"Yes",""),
IF(AND($D$19="Yes",H293="Trainer",$D$4&lt;&gt;"- AMTC Course Launch Form -",VLOOKUP(F293,'TTT Grade Book (FOR TTT ONLY)'!E$10:K$507,7,FALSE)="No"),"No","")),"")</f>
        <v/>
      </c>
    </row>
    <row r="294" spans="9:9" hidden="1" x14ac:dyDescent="0.3">
      <c r="I294" s="210" t="str">
        <f>_xlfn.IFNA(CONCATENATE(
IF(AND($D$4="Agency Management Training Course (AMTC)",$D$19&lt;&gt;"Yes"),'AMTC Gradebook (FOR AMTC ONLY)'!BJ252,""),
IF(AND($D$19="Yes",H294="Trainer",$D$4&lt;&gt;"- AMTC Course Launch Form -",VLOOKUP(F294,'TTT Grade Book (FOR TTT ONLY)'!E$10:K$507,7,FALSE)="Yes"),"Yes",""),
IF(AND($D$19="Yes",H294="Trainer",$D$4&lt;&gt;"- AMTC Course Launch Form -",VLOOKUP(F294,'TTT Grade Book (FOR TTT ONLY)'!E$10:K$507,7,FALSE)="No"),"No","")),"")</f>
        <v/>
      </c>
    </row>
    <row r="295" spans="9:9" hidden="1" x14ac:dyDescent="0.3">
      <c r="I295" s="210" t="str">
        <f>_xlfn.IFNA(CONCATENATE(
IF(AND($D$4="Agency Management Training Course (AMTC)",$D$19&lt;&gt;"Yes"),'AMTC Gradebook (FOR AMTC ONLY)'!BJ253,""),
IF(AND($D$19="Yes",H295="Trainer",$D$4&lt;&gt;"- AMTC Course Launch Form -",VLOOKUP(F295,'TTT Grade Book (FOR TTT ONLY)'!E$10:K$507,7,FALSE)="Yes"),"Yes",""),
IF(AND($D$19="Yes",H295="Trainer",$D$4&lt;&gt;"- AMTC Course Launch Form -",VLOOKUP(F295,'TTT Grade Book (FOR TTT ONLY)'!E$10:K$507,7,FALSE)="No"),"No","")),"")</f>
        <v/>
      </c>
    </row>
    <row r="296" spans="9:9" hidden="1" x14ac:dyDescent="0.3">
      <c r="I296" s="210" t="str">
        <f>_xlfn.IFNA(CONCATENATE(
IF(AND($D$4="Agency Management Training Course (AMTC)",$D$19&lt;&gt;"Yes"),'AMTC Gradebook (FOR AMTC ONLY)'!BJ254,""),
IF(AND($D$19="Yes",H296="Trainer",$D$4&lt;&gt;"- AMTC Course Launch Form -",VLOOKUP(F296,'TTT Grade Book (FOR TTT ONLY)'!E$10:K$507,7,FALSE)="Yes"),"Yes",""),
IF(AND($D$19="Yes",H296="Trainer",$D$4&lt;&gt;"- AMTC Course Launch Form -",VLOOKUP(F296,'TTT Grade Book (FOR TTT ONLY)'!E$10:K$507,7,FALSE)="No"),"No","")),"")</f>
        <v/>
      </c>
    </row>
    <row r="297" spans="9:9" hidden="1" x14ac:dyDescent="0.3">
      <c r="I297" s="210" t="str">
        <f>_xlfn.IFNA(CONCATENATE(
IF(AND($D$4="Agency Management Training Course (AMTC)",$D$19&lt;&gt;"Yes"),'AMTC Gradebook (FOR AMTC ONLY)'!BJ255,""),
IF(AND($D$19="Yes",H297="Trainer",$D$4&lt;&gt;"- AMTC Course Launch Form -",VLOOKUP(F297,'TTT Grade Book (FOR TTT ONLY)'!E$10:K$507,7,FALSE)="Yes"),"Yes",""),
IF(AND($D$19="Yes",H297="Trainer",$D$4&lt;&gt;"- AMTC Course Launch Form -",VLOOKUP(F297,'TTT Grade Book (FOR TTT ONLY)'!E$10:K$507,7,FALSE)="No"),"No","")),"")</f>
        <v/>
      </c>
    </row>
    <row r="298" spans="9:9" hidden="1" x14ac:dyDescent="0.3">
      <c r="I298" s="210" t="str">
        <f>_xlfn.IFNA(CONCATENATE(
IF(AND($D$4="Agency Management Training Course (AMTC)",$D$19&lt;&gt;"Yes"),'AMTC Gradebook (FOR AMTC ONLY)'!BJ256,""),
IF(AND($D$19="Yes",H298="Trainer",$D$4&lt;&gt;"- AMTC Course Launch Form -",VLOOKUP(F298,'TTT Grade Book (FOR TTT ONLY)'!E$10:K$507,7,FALSE)="Yes"),"Yes",""),
IF(AND($D$19="Yes",H298="Trainer",$D$4&lt;&gt;"- AMTC Course Launch Form -",VLOOKUP(F298,'TTT Grade Book (FOR TTT ONLY)'!E$10:K$507,7,FALSE)="No"),"No","")),"")</f>
        <v/>
      </c>
    </row>
    <row r="299" spans="9:9" hidden="1" x14ac:dyDescent="0.3">
      <c r="I299" s="210" t="str">
        <f>_xlfn.IFNA(CONCATENATE(
IF(AND($D$4="Agency Management Training Course (AMTC)",$D$19&lt;&gt;"Yes"),'AMTC Gradebook (FOR AMTC ONLY)'!BJ257,""),
IF(AND($D$19="Yes",H299="Trainer",$D$4&lt;&gt;"- AMTC Course Launch Form -",VLOOKUP(F299,'TTT Grade Book (FOR TTT ONLY)'!E$10:K$507,7,FALSE)="Yes"),"Yes",""),
IF(AND($D$19="Yes",H299="Trainer",$D$4&lt;&gt;"- AMTC Course Launch Form -",VLOOKUP(F299,'TTT Grade Book (FOR TTT ONLY)'!E$10:K$507,7,FALSE)="No"),"No","")),"")</f>
        <v/>
      </c>
    </row>
    <row r="300" spans="9:9" hidden="1" x14ac:dyDescent="0.3">
      <c r="I300" s="210" t="str">
        <f>_xlfn.IFNA(CONCATENATE(
IF(AND($D$4="Agency Management Training Course (AMTC)",$D$19&lt;&gt;"Yes"),'AMTC Gradebook (FOR AMTC ONLY)'!BJ258,""),
IF(AND($D$19="Yes",H300="Trainer",$D$4&lt;&gt;"- AMTC Course Launch Form -",VLOOKUP(F300,'TTT Grade Book (FOR TTT ONLY)'!E$10:K$507,7,FALSE)="Yes"),"Yes",""),
IF(AND($D$19="Yes",H300="Trainer",$D$4&lt;&gt;"- AMTC Course Launch Form -",VLOOKUP(F300,'TTT Grade Book (FOR TTT ONLY)'!E$10:K$507,7,FALSE)="No"),"No","")),"")</f>
        <v/>
      </c>
    </row>
    <row r="301" spans="9:9" hidden="1" x14ac:dyDescent="0.3">
      <c r="I301" s="210" t="str">
        <f>_xlfn.IFNA(CONCATENATE(
IF(AND($D$4="Agency Management Training Course (AMTC)",$D$19&lt;&gt;"Yes"),'AMTC Gradebook (FOR AMTC ONLY)'!BJ259,""),
IF(AND($D$19="Yes",H301="Trainer",$D$4&lt;&gt;"- AMTC Course Launch Form -",VLOOKUP(F301,'TTT Grade Book (FOR TTT ONLY)'!E$10:K$507,7,FALSE)="Yes"),"Yes",""),
IF(AND($D$19="Yes",H301="Trainer",$D$4&lt;&gt;"- AMTC Course Launch Form -",VLOOKUP(F301,'TTT Grade Book (FOR TTT ONLY)'!E$10:K$507,7,FALSE)="No"),"No","")),"")</f>
        <v/>
      </c>
    </row>
    <row r="302" spans="9:9" hidden="1" x14ac:dyDescent="0.3">
      <c r="I302" s="210" t="str">
        <f>_xlfn.IFNA(CONCATENATE(
IF(AND($D$4="Agency Management Training Course (AMTC)",$D$19&lt;&gt;"Yes"),'AMTC Gradebook (FOR AMTC ONLY)'!BJ260,""),
IF(AND($D$19="Yes",H302="Trainer",$D$4&lt;&gt;"- AMTC Course Launch Form -",VLOOKUP(F302,'TTT Grade Book (FOR TTT ONLY)'!E$10:K$507,7,FALSE)="Yes"),"Yes",""),
IF(AND($D$19="Yes",H302="Trainer",$D$4&lt;&gt;"- AMTC Course Launch Form -",VLOOKUP(F302,'TTT Grade Book (FOR TTT ONLY)'!E$10:K$507,7,FALSE)="No"),"No","")),"")</f>
        <v/>
      </c>
    </row>
    <row r="303" spans="9:9" hidden="1" x14ac:dyDescent="0.3">
      <c r="I303" s="210" t="str">
        <f>_xlfn.IFNA(CONCATENATE(
IF(AND($D$4="Agency Management Training Course (AMTC)",$D$19&lt;&gt;"Yes"),'AMTC Gradebook (FOR AMTC ONLY)'!BJ261,""),
IF(AND($D$19="Yes",H303="Trainer",$D$4&lt;&gt;"- AMTC Course Launch Form -",VLOOKUP(F303,'TTT Grade Book (FOR TTT ONLY)'!E$10:K$507,7,FALSE)="Yes"),"Yes",""),
IF(AND($D$19="Yes",H303="Trainer",$D$4&lt;&gt;"- AMTC Course Launch Form -",VLOOKUP(F303,'TTT Grade Book (FOR TTT ONLY)'!E$10:K$507,7,FALSE)="No"),"No","")),"")</f>
        <v/>
      </c>
    </row>
    <row r="304" spans="9:9" hidden="1" x14ac:dyDescent="0.3">
      <c r="I304" s="210" t="str">
        <f>_xlfn.IFNA(CONCATENATE(
IF(AND($D$4="Agency Management Training Course (AMTC)",$D$19&lt;&gt;"Yes"),'AMTC Gradebook (FOR AMTC ONLY)'!BJ262,""),
IF(AND($D$19="Yes",H304="Trainer",$D$4&lt;&gt;"- AMTC Course Launch Form -",VLOOKUP(F304,'TTT Grade Book (FOR TTT ONLY)'!E$10:K$507,7,FALSE)="Yes"),"Yes",""),
IF(AND($D$19="Yes",H304="Trainer",$D$4&lt;&gt;"- AMTC Course Launch Form -",VLOOKUP(F304,'TTT Grade Book (FOR TTT ONLY)'!E$10:K$507,7,FALSE)="No"),"No","")),"")</f>
        <v/>
      </c>
    </row>
    <row r="305" spans="9:9" hidden="1" x14ac:dyDescent="0.3">
      <c r="I305" s="210" t="str">
        <f>_xlfn.IFNA(CONCATENATE(
IF(AND($D$4="Agency Management Training Course (AMTC)",$D$19&lt;&gt;"Yes"),'AMTC Gradebook (FOR AMTC ONLY)'!BJ263,""),
IF(AND($D$19="Yes",H305="Trainer",$D$4&lt;&gt;"- AMTC Course Launch Form -",VLOOKUP(F305,'TTT Grade Book (FOR TTT ONLY)'!E$10:K$507,7,FALSE)="Yes"),"Yes",""),
IF(AND($D$19="Yes",H305="Trainer",$D$4&lt;&gt;"- AMTC Course Launch Form -",VLOOKUP(F305,'TTT Grade Book (FOR TTT ONLY)'!E$10:K$507,7,FALSE)="No"),"No","")),"")</f>
        <v/>
      </c>
    </row>
    <row r="306" spans="9:9" hidden="1" x14ac:dyDescent="0.3">
      <c r="I306" s="210" t="str">
        <f>_xlfn.IFNA(CONCATENATE(
IF(AND($D$4="Agency Management Training Course (AMTC)",$D$19&lt;&gt;"Yes"),'AMTC Gradebook (FOR AMTC ONLY)'!BJ264,""),
IF(AND($D$19="Yes",H306="Trainer",$D$4&lt;&gt;"- AMTC Course Launch Form -",VLOOKUP(F306,'TTT Grade Book (FOR TTT ONLY)'!E$10:K$507,7,FALSE)="Yes"),"Yes",""),
IF(AND($D$19="Yes",H306="Trainer",$D$4&lt;&gt;"- AMTC Course Launch Form -",VLOOKUP(F306,'TTT Grade Book (FOR TTT ONLY)'!E$10:K$507,7,FALSE)="No"),"No","")),"")</f>
        <v/>
      </c>
    </row>
    <row r="307" spans="9:9" hidden="1" x14ac:dyDescent="0.3">
      <c r="I307" s="210" t="str">
        <f>_xlfn.IFNA(CONCATENATE(
IF(AND($D$4="Agency Management Training Course (AMTC)",$D$19&lt;&gt;"Yes"),'AMTC Gradebook (FOR AMTC ONLY)'!BJ265,""),
IF(AND($D$19="Yes",H307="Trainer",$D$4&lt;&gt;"- AMTC Course Launch Form -",VLOOKUP(F307,'TTT Grade Book (FOR TTT ONLY)'!E$10:K$507,7,FALSE)="Yes"),"Yes",""),
IF(AND($D$19="Yes",H307="Trainer",$D$4&lt;&gt;"- AMTC Course Launch Form -",VLOOKUP(F307,'TTT Grade Book (FOR TTT ONLY)'!E$10:K$507,7,FALSE)="No"),"No","")),"")</f>
        <v/>
      </c>
    </row>
    <row r="308" spans="9:9" hidden="1" x14ac:dyDescent="0.3">
      <c r="I308" s="210" t="str">
        <f>_xlfn.IFNA(CONCATENATE(
IF(AND($D$4="Agency Management Training Course (AMTC)",$D$19&lt;&gt;"Yes"),'AMTC Gradebook (FOR AMTC ONLY)'!BJ266,""),
IF(AND($D$19="Yes",H308="Trainer",$D$4&lt;&gt;"- AMTC Course Launch Form -",VLOOKUP(F308,'TTT Grade Book (FOR TTT ONLY)'!E$10:K$507,7,FALSE)="Yes"),"Yes",""),
IF(AND($D$19="Yes",H308="Trainer",$D$4&lt;&gt;"- AMTC Course Launch Form -",VLOOKUP(F308,'TTT Grade Book (FOR TTT ONLY)'!E$10:K$507,7,FALSE)="No"),"No","")),"")</f>
        <v/>
      </c>
    </row>
    <row r="309" spans="9:9" hidden="1" x14ac:dyDescent="0.3">
      <c r="I309" s="210" t="str">
        <f>_xlfn.IFNA(CONCATENATE(
IF(AND($D$4="Agency Management Training Course (AMTC)",$D$19&lt;&gt;"Yes"),'AMTC Gradebook (FOR AMTC ONLY)'!BJ267,""),
IF(AND($D$19="Yes",H309="Trainer",$D$4&lt;&gt;"- AMTC Course Launch Form -",VLOOKUP(F309,'TTT Grade Book (FOR TTT ONLY)'!E$10:K$507,7,FALSE)="Yes"),"Yes",""),
IF(AND($D$19="Yes",H309="Trainer",$D$4&lt;&gt;"- AMTC Course Launch Form -",VLOOKUP(F309,'TTT Grade Book (FOR TTT ONLY)'!E$10:K$507,7,FALSE)="No"),"No","")),"")</f>
        <v/>
      </c>
    </row>
    <row r="310" spans="9:9" hidden="1" x14ac:dyDescent="0.3">
      <c r="I310" s="210" t="str">
        <f>_xlfn.IFNA(CONCATENATE(
IF(AND($D$4="Agency Management Training Course (AMTC)",$D$19&lt;&gt;"Yes"),'AMTC Gradebook (FOR AMTC ONLY)'!BJ268,""),
IF(AND($D$19="Yes",H310="Trainer",$D$4&lt;&gt;"- AMTC Course Launch Form -",VLOOKUP(F310,'TTT Grade Book (FOR TTT ONLY)'!E$10:K$507,7,FALSE)="Yes"),"Yes",""),
IF(AND($D$19="Yes",H310="Trainer",$D$4&lt;&gt;"- AMTC Course Launch Form -",VLOOKUP(F310,'TTT Grade Book (FOR TTT ONLY)'!E$10:K$507,7,FALSE)="No"),"No","")),"")</f>
        <v/>
      </c>
    </row>
    <row r="311" spans="9:9" hidden="1" x14ac:dyDescent="0.3">
      <c r="I311" s="210" t="str">
        <f>_xlfn.IFNA(CONCATENATE(
IF(AND($D$4="Agency Management Training Course (AMTC)",$D$19&lt;&gt;"Yes"),'AMTC Gradebook (FOR AMTC ONLY)'!BJ269,""),
IF(AND($D$19="Yes",H311="Trainer",$D$4&lt;&gt;"- AMTC Course Launch Form -",VLOOKUP(F311,'TTT Grade Book (FOR TTT ONLY)'!E$10:K$507,7,FALSE)="Yes"),"Yes",""),
IF(AND($D$19="Yes",H311="Trainer",$D$4&lt;&gt;"- AMTC Course Launch Form -",VLOOKUP(F311,'TTT Grade Book (FOR TTT ONLY)'!E$10:K$507,7,FALSE)="No"),"No","")),"")</f>
        <v/>
      </c>
    </row>
    <row r="312" spans="9:9" hidden="1" x14ac:dyDescent="0.3">
      <c r="I312" s="210" t="str">
        <f>_xlfn.IFNA(CONCATENATE(
IF(AND($D$4="Agency Management Training Course (AMTC)",$D$19&lt;&gt;"Yes"),'AMTC Gradebook (FOR AMTC ONLY)'!BJ270,""),
IF(AND($D$19="Yes",H312="Trainer",$D$4&lt;&gt;"- AMTC Course Launch Form -",VLOOKUP(F312,'TTT Grade Book (FOR TTT ONLY)'!E$10:K$507,7,FALSE)="Yes"),"Yes",""),
IF(AND($D$19="Yes",H312="Trainer",$D$4&lt;&gt;"- AMTC Course Launch Form -",VLOOKUP(F312,'TTT Grade Book (FOR TTT ONLY)'!E$10:K$507,7,FALSE)="No"),"No","")),"")</f>
        <v/>
      </c>
    </row>
    <row r="313" spans="9:9" hidden="1" x14ac:dyDescent="0.3">
      <c r="I313" s="210" t="str">
        <f>_xlfn.IFNA(CONCATENATE(
IF(AND($D$4="Agency Management Training Course (AMTC)",$D$19&lt;&gt;"Yes"),'AMTC Gradebook (FOR AMTC ONLY)'!BJ271,""),
IF(AND($D$19="Yes",H313="Trainer",$D$4&lt;&gt;"- AMTC Course Launch Form -",VLOOKUP(F313,'TTT Grade Book (FOR TTT ONLY)'!E$10:K$507,7,FALSE)="Yes"),"Yes",""),
IF(AND($D$19="Yes",H313="Trainer",$D$4&lt;&gt;"- AMTC Course Launch Form -",VLOOKUP(F313,'TTT Grade Book (FOR TTT ONLY)'!E$10:K$507,7,FALSE)="No"),"No","")),"")</f>
        <v/>
      </c>
    </row>
    <row r="314" spans="9:9" hidden="1" x14ac:dyDescent="0.3">
      <c r="I314" s="210" t="str">
        <f>_xlfn.IFNA(CONCATENATE(
IF(AND($D$4="Agency Management Training Course (AMTC)",$D$19&lt;&gt;"Yes"),'AMTC Gradebook (FOR AMTC ONLY)'!BJ272,""),
IF(AND($D$19="Yes",H314="Trainer",$D$4&lt;&gt;"- AMTC Course Launch Form -",VLOOKUP(F314,'TTT Grade Book (FOR TTT ONLY)'!E$10:K$507,7,FALSE)="Yes"),"Yes",""),
IF(AND($D$19="Yes",H314="Trainer",$D$4&lt;&gt;"- AMTC Course Launch Form -",VLOOKUP(F314,'TTT Grade Book (FOR TTT ONLY)'!E$10:K$507,7,FALSE)="No"),"No","")),"")</f>
        <v/>
      </c>
    </row>
    <row r="315" spans="9:9" hidden="1" x14ac:dyDescent="0.3">
      <c r="I315" s="210" t="str">
        <f>_xlfn.IFNA(CONCATENATE(
IF(AND($D$4="Agency Management Training Course (AMTC)",$D$19&lt;&gt;"Yes"),'AMTC Gradebook (FOR AMTC ONLY)'!BJ273,""),
IF(AND($D$19="Yes",H315="Trainer",$D$4&lt;&gt;"- AMTC Course Launch Form -",VLOOKUP(F315,'TTT Grade Book (FOR TTT ONLY)'!E$10:K$507,7,FALSE)="Yes"),"Yes",""),
IF(AND($D$19="Yes",H315="Trainer",$D$4&lt;&gt;"- AMTC Course Launch Form -",VLOOKUP(F315,'TTT Grade Book (FOR TTT ONLY)'!E$10:K$507,7,FALSE)="No"),"No","")),"")</f>
        <v/>
      </c>
    </row>
    <row r="316" spans="9:9" hidden="1" x14ac:dyDescent="0.3">
      <c r="I316" s="210" t="str">
        <f>_xlfn.IFNA(CONCATENATE(
IF(AND($D$4="Agency Management Training Course (AMTC)",$D$19&lt;&gt;"Yes"),'AMTC Gradebook (FOR AMTC ONLY)'!BJ274,""),
IF(AND($D$19="Yes",H316="Trainer",$D$4&lt;&gt;"- AMTC Course Launch Form -",VLOOKUP(F316,'TTT Grade Book (FOR TTT ONLY)'!E$10:K$507,7,FALSE)="Yes"),"Yes",""),
IF(AND($D$19="Yes",H316="Trainer",$D$4&lt;&gt;"- AMTC Course Launch Form -",VLOOKUP(F316,'TTT Grade Book (FOR TTT ONLY)'!E$10:K$507,7,FALSE)="No"),"No","")),"")</f>
        <v/>
      </c>
    </row>
    <row r="317" spans="9:9" hidden="1" x14ac:dyDescent="0.3">
      <c r="I317" s="210" t="str">
        <f>_xlfn.IFNA(CONCATENATE(
IF(AND($D$4="Agency Management Training Course (AMTC)",$D$19&lt;&gt;"Yes"),'AMTC Gradebook (FOR AMTC ONLY)'!BJ275,""),
IF(AND($D$19="Yes",H317="Trainer",$D$4&lt;&gt;"- AMTC Course Launch Form -",VLOOKUP(F317,'TTT Grade Book (FOR TTT ONLY)'!E$10:K$507,7,FALSE)="Yes"),"Yes",""),
IF(AND($D$19="Yes",H317="Trainer",$D$4&lt;&gt;"- AMTC Course Launch Form -",VLOOKUP(F317,'TTT Grade Book (FOR TTT ONLY)'!E$10:K$507,7,FALSE)="No"),"No","")),"")</f>
        <v/>
      </c>
    </row>
    <row r="318" spans="9:9" hidden="1" x14ac:dyDescent="0.3">
      <c r="I318" s="210" t="str">
        <f>_xlfn.IFNA(CONCATENATE(
IF(AND($D$4="Agency Management Training Course (AMTC)",$D$19&lt;&gt;"Yes"),'AMTC Gradebook (FOR AMTC ONLY)'!BJ276,""),
IF(AND($D$19="Yes",H318="Trainer",$D$4&lt;&gt;"- AMTC Course Launch Form -",VLOOKUP(F318,'TTT Grade Book (FOR TTT ONLY)'!E$10:K$507,7,FALSE)="Yes"),"Yes",""),
IF(AND($D$19="Yes",H318="Trainer",$D$4&lt;&gt;"- AMTC Course Launch Form -",VLOOKUP(F318,'TTT Grade Book (FOR TTT ONLY)'!E$10:K$507,7,FALSE)="No"),"No","")),"")</f>
        <v/>
      </c>
    </row>
    <row r="319" spans="9:9" hidden="1" x14ac:dyDescent="0.3">
      <c r="I319" s="210" t="str">
        <f>_xlfn.IFNA(CONCATENATE(
IF(AND($D$4="Agency Management Training Course (AMTC)",$D$19&lt;&gt;"Yes"),'AMTC Gradebook (FOR AMTC ONLY)'!BJ277,""),
IF(AND($D$19="Yes",H319="Trainer",$D$4&lt;&gt;"- AMTC Course Launch Form -",VLOOKUP(F319,'TTT Grade Book (FOR TTT ONLY)'!E$10:K$507,7,FALSE)="Yes"),"Yes",""),
IF(AND($D$19="Yes",H319="Trainer",$D$4&lt;&gt;"- AMTC Course Launch Form -",VLOOKUP(F319,'TTT Grade Book (FOR TTT ONLY)'!E$10:K$507,7,FALSE)="No"),"No","")),"")</f>
        <v/>
      </c>
    </row>
    <row r="320" spans="9:9" hidden="1" x14ac:dyDescent="0.3">
      <c r="I320" s="210" t="str">
        <f>_xlfn.IFNA(CONCATENATE(
IF(AND($D$4="Agency Management Training Course (AMTC)",$D$19&lt;&gt;"Yes"),'AMTC Gradebook (FOR AMTC ONLY)'!BJ278,""),
IF(AND($D$19="Yes",H320="Trainer",$D$4&lt;&gt;"- AMTC Course Launch Form -",VLOOKUP(F320,'TTT Grade Book (FOR TTT ONLY)'!E$10:K$507,7,FALSE)="Yes"),"Yes",""),
IF(AND($D$19="Yes",H320="Trainer",$D$4&lt;&gt;"- AMTC Course Launch Form -",VLOOKUP(F320,'TTT Grade Book (FOR TTT ONLY)'!E$10:K$507,7,FALSE)="No"),"No","")),"")</f>
        <v/>
      </c>
    </row>
    <row r="321" spans="9:9" hidden="1" x14ac:dyDescent="0.3">
      <c r="I321" s="210" t="str">
        <f>_xlfn.IFNA(CONCATENATE(
IF(AND($D$4="Agency Management Training Course (AMTC)",$D$19&lt;&gt;"Yes"),'AMTC Gradebook (FOR AMTC ONLY)'!BJ279,""),
IF(AND($D$19="Yes",H321="Trainer",$D$4&lt;&gt;"- AMTC Course Launch Form -",VLOOKUP(F321,'TTT Grade Book (FOR TTT ONLY)'!E$10:K$507,7,FALSE)="Yes"),"Yes",""),
IF(AND($D$19="Yes",H321="Trainer",$D$4&lt;&gt;"- AMTC Course Launch Form -",VLOOKUP(F321,'TTT Grade Book (FOR TTT ONLY)'!E$10:K$507,7,FALSE)="No"),"No","")),"")</f>
        <v/>
      </c>
    </row>
    <row r="322" spans="9:9" hidden="1" x14ac:dyDescent="0.3">
      <c r="I322" s="210" t="str">
        <f>_xlfn.IFNA(CONCATENATE(
IF(AND($D$4="Agency Management Training Course (AMTC)",$D$19&lt;&gt;"Yes"),'AMTC Gradebook (FOR AMTC ONLY)'!BJ280,""),
IF(AND($D$19="Yes",H322="Trainer",$D$4&lt;&gt;"- AMTC Course Launch Form -",VLOOKUP(F322,'TTT Grade Book (FOR TTT ONLY)'!E$10:K$507,7,FALSE)="Yes"),"Yes",""),
IF(AND($D$19="Yes",H322="Trainer",$D$4&lt;&gt;"- AMTC Course Launch Form -",VLOOKUP(F322,'TTT Grade Book (FOR TTT ONLY)'!E$10:K$507,7,FALSE)="No"),"No","")),"")</f>
        <v/>
      </c>
    </row>
    <row r="323" spans="9:9" hidden="1" x14ac:dyDescent="0.3">
      <c r="I323" s="210" t="str">
        <f>_xlfn.IFNA(CONCATENATE(
IF(AND($D$4="Agency Management Training Course (AMTC)",$D$19&lt;&gt;"Yes"),'AMTC Gradebook (FOR AMTC ONLY)'!BJ281,""),
IF(AND($D$19="Yes",H323="Trainer",$D$4&lt;&gt;"- AMTC Course Launch Form -",VLOOKUP(F323,'TTT Grade Book (FOR TTT ONLY)'!E$10:K$507,7,FALSE)="Yes"),"Yes",""),
IF(AND($D$19="Yes",H323="Trainer",$D$4&lt;&gt;"- AMTC Course Launch Form -",VLOOKUP(F323,'TTT Grade Book (FOR TTT ONLY)'!E$10:K$507,7,FALSE)="No"),"No","")),"")</f>
        <v/>
      </c>
    </row>
    <row r="324" spans="9:9" hidden="1" x14ac:dyDescent="0.3">
      <c r="I324" s="210" t="str">
        <f>_xlfn.IFNA(CONCATENATE(
IF(AND($D$4="Agency Management Training Course (AMTC)",$D$19&lt;&gt;"Yes"),'AMTC Gradebook (FOR AMTC ONLY)'!BJ282,""),
IF(AND($D$19="Yes",H324="Trainer",$D$4&lt;&gt;"- AMTC Course Launch Form -",VLOOKUP(F324,'TTT Grade Book (FOR TTT ONLY)'!E$10:K$507,7,FALSE)="Yes"),"Yes",""),
IF(AND($D$19="Yes",H324="Trainer",$D$4&lt;&gt;"- AMTC Course Launch Form -",VLOOKUP(F324,'TTT Grade Book (FOR TTT ONLY)'!E$10:K$507,7,FALSE)="No"),"No","")),"")</f>
        <v/>
      </c>
    </row>
    <row r="325" spans="9:9" hidden="1" x14ac:dyDescent="0.3">
      <c r="I325" s="210" t="str">
        <f>_xlfn.IFNA(CONCATENATE(
IF(AND($D$4="Agency Management Training Course (AMTC)",$D$19&lt;&gt;"Yes"),'AMTC Gradebook (FOR AMTC ONLY)'!BJ283,""),
IF(AND($D$19="Yes",H325="Trainer",$D$4&lt;&gt;"- AMTC Course Launch Form -",VLOOKUP(F325,'TTT Grade Book (FOR TTT ONLY)'!E$10:K$507,7,FALSE)="Yes"),"Yes",""),
IF(AND($D$19="Yes",H325="Trainer",$D$4&lt;&gt;"- AMTC Course Launch Form -",VLOOKUP(F325,'TTT Grade Book (FOR TTT ONLY)'!E$10:K$507,7,FALSE)="No"),"No","")),"")</f>
        <v/>
      </c>
    </row>
    <row r="326" spans="9:9" hidden="1" x14ac:dyDescent="0.3">
      <c r="I326" s="210" t="str">
        <f>_xlfn.IFNA(CONCATENATE(
IF(AND($D$4="Agency Management Training Course (AMTC)",$D$19&lt;&gt;"Yes"),'AMTC Gradebook (FOR AMTC ONLY)'!BJ284,""),
IF(AND($D$19="Yes",H326="Trainer",$D$4&lt;&gt;"- AMTC Course Launch Form -",VLOOKUP(F326,'TTT Grade Book (FOR TTT ONLY)'!E$10:K$507,7,FALSE)="Yes"),"Yes",""),
IF(AND($D$19="Yes",H326="Trainer",$D$4&lt;&gt;"- AMTC Course Launch Form -",VLOOKUP(F326,'TTT Grade Book (FOR TTT ONLY)'!E$10:K$507,7,FALSE)="No"),"No","")),"")</f>
        <v/>
      </c>
    </row>
    <row r="327" spans="9:9" hidden="1" x14ac:dyDescent="0.3">
      <c r="I327" s="210" t="str">
        <f>_xlfn.IFNA(CONCATENATE(
IF(AND($D$4="Agency Management Training Course (AMTC)",$D$19&lt;&gt;"Yes"),'AMTC Gradebook (FOR AMTC ONLY)'!BJ285,""),
IF(AND($D$19="Yes",H327="Trainer",$D$4&lt;&gt;"- AMTC Course Launch Form -",VLOOKUP(F327,'TTT Grade Book (FOR TTT ONLY)'!E$10:K$507,7,FALSE)="Yes"),"Yes",""),
IF(AND($D$19="Yes",H327="Trainer",$D$4&lt;&gt;"- AMTC Course Launch Form -",VLOOKUP(F327,'TTT Grade Book (FOR TTT ONLY)'!E$10:K$507,7,FALSE)="No"),"No","")),"")</f>
        <v/>
      </c>
    </row>
    <row r="328" spans="9:9" hidden="1" x14ac:dyDescent="0.3">
      <c r="I328" s="210" t="str">
        <f>_xlfn.IFNA(CONCATENATE(
IF(AND($D$4="Agency Management Training Course (AMTC)",$D$19&lt;&gt;"Yes"),'AMTC Gradebook (FOR AMTC ONLY)'!BJ286,""),
IF(AND($D$19="Yes",H328="Trainer",$D$4&lt;&gt;"- AMTC Course Launch Form -",VLOOKUP(F328,'TTT Grade Book (FOR TTT ONLY)'!E$10:K$507,7,FALSE)="Yes"),"Yes",""),
IF(AND($D$19="Yes",H328="Trainer",$D$4&lt;&gt;"- AMTC Course Launch Form -",VLOOKUP(F328,'TTT Grade Book (FOR TTT ONLY)'!E$10:K$507,7,FALSE)="No"),"No","")),"")</f>
        <v/>
      </c>
    </row>
    <row r="329" spans="9:9" hidden="1" x14ac:dyDescent="0.3">
      <c r="I329" s="210" t="str">
        <f>_xlfn.IFNA(CONCATENATE(
IF(AND($D$4="Agency Management Training Course (AMTC)",$D$19&lt;&gt;"Yes"),'AMTC Gradebook (FOR AMTC ONLY)'!BJ287,""),
IF(AND($D$19="Yes",H329="Trainer",$D$4&lt;&gt;"- AMTC Course Launch Form -",VLOOKUP(F329,'TTT Grade Book (FOR TTT ONLY)'!E$10:K$507,7,FALSE)="Yes"),"Yes",""),
IF(AND($D$19="Yes",H329="Trainer",$D$4&lt;&gt;"- AMTC Course Launch Form -",VLOOKUP(F329,'TTT Grade Book (FOR TTT ONLY)'!E$10:K$507,7,FALSE)="No"),"No","")),"")</f>
        <v/>
      </c>
    </row>
    <row r="330" spans="9:9" hidden="1" x14ac:dyDescent="0.3">
      <c r="I330" s="210" t="str">
        <f>_xlfn.IFNA(CONCATENATE(
IF(AND($D$4="Agency Management Training Course (AMTC)",$D$19&lt;&gt;"Yes"),'AMTC Gradebook (FOR AMTC ONLY)'!BJ288,""),
IF(AND($D$19="Yes",H330="Trainer",$D$4&lt;&gt;"- AMTC Course Launch Form -",VLOOKUP(F330,'TTT Grade Book (FOR TTT ONLY)'!E$10:K$507,7,FALSE)="Yes"),"Yes",""),
IF(AND($D$19="Yes",H330="Trainer",$D$4&lt;&gt;"- AMTC Course Launch Form -",VLOOKUP(F330,'TTT Grade Book (FOR TTT ONLY)'!E$10:K$507,7,FALSE)="No"),"No","")),"")</f>
        <v/>
      </c>
    </row>
    <row r="331" spans="9:9" hidden="1" x14ac:dyDescent="0.3">
      <c r="I331" s="210" t="str">
        <f>_xlfn.IFNA(CONCATENATE(
IF(AND($D$4="Agency Management Training Course (AMTC)",$D$19&lt;&gt;"Yes"),'AMTC Gradebook (FOR AMTC ONLY)'!BJ289,""),
IF(AND($D$19="Yes",H331="Trainer",$D$4&lt;&gt;"- AMTC Course Launch Form -",VLOOKUP(F331,'TTT Grade Book (FOR TTT ONLY)'!E$10:K$507,7,FALSE)="Yes"),"Yes",""),
IF(AND($D$19="Yes",H331="Trainer",$D$4&lt;&gt;"- AMTC Course Launch Form -",VLOOKUP(F331,'TTT Grade Book (FOR TTT ONLY)'!E$10:K$507,7,FALSE)="No"),"No","")),"")</f>
        <v/>
      </c>
    </row>
    <row r="332" spans="9:9" hidden="1" x14ac:dyDescent="0.3">
      <c r="I332" s="210" t="str">
        <f>_xlfn.IFNA(CONCATENATE(
IF(AND($D$4="Agency Management Training Course (AMTC)",$D$19&lt;&gt;"Yes"),'AMTC Gradebook (FOR AMTC ONLY)'!BJ290,""),
IF(AND($D$19="Yes",H332="Trainer",$D$4&lt;&gt;"- AMTC Course Launch Form -",VLOOKUP(F332,'TTT Grade Book (FOR TTT ONLY)'!E$10:K$507,7,FALSE)="Yes"),"Yes",""),
IF(AND($D$19="Yes",H332="Trainer",$D$4&lt;&gt;"- AMTC Course Launch Form -",VLOOKUP(F332,'TTT Grade Book (FOR TTT ONLY)'!E$10:K$507,7,FALSE)="No"),"No","")),"")</f>
        <v/>
      </c>
    </row>
    <row r="333" spans="9:9" hidden="1" x14ac:dyDescent="0.3">
      <c r="I333" s="210" t="str">
        <f>_xlfn.IFNA(CONCATENATE(
IF(AND($D$4="Agency Management Training Course (AMTC)",$D$19&lt;&gt;"Yes"),'AMTC Gradebook (FOR AMTC ONLY)'!BJ291,""),
IF(AND($D$19="Yes",H333="Trainer",$D$4&lt;&gt;"- AMTC Course Launch Form -",VLOOKUP(F333,'TTT Grade Book (FOR TTT ONLY)'!E$10:K$507,7,FALSE)="Yes"),"Yes",""),
IF(AND($D$19="Yes",H333="Trainer",$D$4&lt;&gt;"- AMTC Course Launch Form -",VLOOKUP(F333,'TTT Grade Book (FOR TTT ONLY)'!E$10:K$507,7,FALSE)="No"),"No","")),"")</f>
        <v/>
      </c>
    </row>
    <row r="334" spans="9:9" hidden="1" x14ac:dyDescent="0.3">
      <c r="I334" s="210" t="str">
        <f>_xlfn.IFNA(CONCATENATE(
IF(AND($D$4="Agency Management Training Course (AMTC)",$D$19&lt;&gt;"Yes"),'AMTC Gradebook (FOR AMTC ONLY)'!BJ292,""),
IF(AND($D$19="Yes",H334="Trainer",$D$4&lt;&gt;"- AMTC Course Launch Form -",VLOOKUP(F334,'TTT Grade Book (FOR TTT ONLY)'!E$10:K$507,7,FALSE)="Yes"),"Yes",""),
IF(AND($D$19="Yes",H334="Trainer",$D$4&lt;&gt;"- AMTC Course Launch Form -",VLOOKUP(F334,'TTT Grade Book (FOR TTT ONLY)'!E$10:K$507,7,FALSE)="No"),"No","")),"")</f>
        <v/>
      </c>
    </row>
    <row r="335" spans="9:9" hidden="1" x14ac:dyDescent="0.3">
      <c r="I335" s="210" t="str">
        <f>_xlfn.IFNA(CONCATENATE(
IF(AND($D$4="Agency Management Training Course (AMTC)",$D$19&lt;&gt;"Yes"),'AMTC Gradebook (FOR AMTC ONLY)'!BJ293,""),
IF(AND($D$19="Yes",H335="Trainer",$D$4&lt;&gt;"- AMTC Course Launch Form -",VLOOKUP(F335,'TTT Grade Book (FOR TTT ONLY)'!E$10:K$507,7,FALSE)="Yes"),"Yes",""),
IF(AND($D$19="Yes",H335="Trainer",$D$4&lt;&gt;"- AMTC Course Launch Form -",VLOOKUP(F335,'TTT Grade Book (FOR TTT ONLY)'!E$10:K$507,7,FALSE)="No"),"No","")),"")</f>
        <v/>
      </c>
    </row>
    <row r="336" spans="9:9" hidden="1" x14ac:dyDescent="0.3">
      <c r="I336" s="210" t="str">
        <f>_xlfn.IFNA(CONCATENATE(
IF(AND($D$4="Agency Management Training Course (AMTC)",$D$19&lt;&gt;"Yes"),'AMTC Gradebook (FOR AMTC ONLY)'!BJ294,""),
IF(AND($D$19="Yes",H336="Trainer",$D$4&lt;&gt;"- AMTC Course Launch Form -",VLOOKUP(F336,'TTT Grade Book (FOR TTT ONLY)'!E$10:K$507,7,FALSE)="Yes"),"Yes",""),
IF(AND($D$19="Yes",H336="Trainer",$D$4&lt;&gt;"- AMTC Course Launch Form -",VLOOKUP(F336,'TTT Grade Book (FOR TTT ONLY)'!E$10:K$507,7,FALSE)="No"),"No","")),"")</f>
        <v/>
      </c>
    </row>
    <row r="337" spans="9:9" hidden="1" x14ac:dyDescent="0.3">
      <c r="I337" s="210" t="str">
        <f>_xlfn.IFNA(CONCATENATE(
IF(AND($D$4="Agency Management Training Course (AMTC)",$D$19&lt;&gt;"Yes"),'AMTC Gradebook (FOR AMTC ONLY)'!BJ295,""),
IF(AND($D$19="Yes",H337="Trainer",$D$4&lt;&gt;"- AMTC Course Launch Form -",VLOOKUP(F337,'TTT Grade Book (FOR TTT ONLY)'!E$10:K$507,7,FALSE)="Yes"),"Yes",""),
IF(AND($D$19="Yes",H337="Trainer",$D$4&lt;&gt;"- AMTC Course Launch Form -",VLOOKUP(F337,'TTT Grade Book (FOR TTT ONLY)'!E$10:K$507,7,FALSE)="No"),"No","")),"")</f>
        <v/>
      </c>
    </row>
    <row r="338" spans="9:9" hidden="1" x14ac:dyDescent="0.3">
      <c r="I338" s="210" t="str">
        <f>_xlfn.IFNA(CONCATENATE(
IF(AND($D$4="Agency Management Training Course (AMTC)",$D$19&lt;&gt;"Yes"),'AMTC Gradebook (FOR AMTC ONLY)'!BJ296,""),
IF(AND($D$19="Yes",H338="Trainer",$D$4&lt;&gt;"- AMTC Course Launch Form -",VLOOKUP(F338,'TTT Grade Book (FOR TTT ONLY)'!E$10:K$507,7,FALSE)="Yes"),"Yes",""),
IF(AND($D$19="Yes",H338="Trainer",$D$4&lt;&gt;"- AMTC Course Launch Form -",VLOOKUP(F338,'TTT Grade Book (FOR TTT ONLY)'!E$10:K$507,7,FALSE)="No"),"No","")),"")</f>
        <v/>
      </c>
    </row>
    <row r="339" spans="9:9" hidden="1" x14ac:dyDescent="0.3">
      <c r="I339" s="210" t="str">
        <f>_xlfn.IFNA(CONCATENATE(
IF(AND($D$4="Agency Management Training Course (AMTC)",$D$19&lt;&gt;"Yes"),'AMTC Gradebook (FOR AMTC ONLY)'!BJ297,""),
IF(AND($D$19="Yes",H339="Trainer",$D$4&lt;&gt;"- AMTC Course Launch Form -",VLOOKUP(F339,'TTT Grade Book (FOR TTT ONLY)'!E$10:K$507,7,FALSE)="Yes"),"Yes",""),
IF(AND($D$19="Yes",H339="Trainer",$D$4&lt;&gt;"- AMTC Course Launch Form -",VLOOKUP(F339,'TTT Grade Book (FOR TTT ONLY)'!E$10:K$507,7,FALSE)="No"),"No","")),"")</f>
        <v/>
      </c>
    </row>
    <row r="340" spans="9:9" hidden="1" x14ac:dyDescent="0.3">
      <c r="I340" s="210" t="str">
        <f>_xlfn.IFNA(CONCATENATE(
IF(AND($D$4="Agency Management Training Course (AMTC)",$D$19&lt;&gt;"Yes"),'AMTC Gradebook (FOR AMTC ONLY)'!BJ298,""),
IF(AND($D$19="Yes",H340="Trainer",$D$4&lt;&gt;"- AMTC Course Launch Form -",VLOOKUP(F340,'TTT Grade Book (FOR TTT ONLY)'!E$10:K$507,7,FALSE)="Yes"),"Yes",""),
IF(AND($D$19="Yes",H340="Trainer",$D$4&lt;&gt;"- AMTC Course Launch Form -",VLOOKUP(F340,'TTT Grade Book (FOR TTT ONLY)'!E$10:K$507,7,FALSE)="No"),"No","")),"")</f>
        <v/>
      </c>
    </row>
    <row r="341" spans="9:9" hidden="1" x14ac:dyDescent="0.3">
      <c r="I341" s="210" t="str">
        <f>_xlfn.IFNA(CONCATENATE(
IF(AND($D$4="Agency Management Training Course (AMTC)",$D$19&lt;&gt;"Yes"),'AMTC Gradebook (FOR AMTC ONLY)'!BJ299,""),
IF(AND($D$19="Yes",H341="Trainer",$D$4&lt;&gt;"- AMTC Course Launch Form -",VLOOKUP(F341,'TTT Grade Book (FOR TTT ONLY)'!E$10:K$507,7,FALSE)="Yes"),"Yes",""),
IF(AND($D$19="Yes",H341="Trainer",$D$4&lt;&gt;"- AMTC Course Launch Form -",VLOOKUP(F341,'TTT Grade Book (FOR TTT ONLY)'!E$10:K$507,7,FALSE)="No"),"No","")),"")</f>
        <v/>
      </c>
    </row>
    <row r="342" spans="9:9" hidden="1" x14ac:dyDescent="0.3">
      <c r="I342" s="210" t="str">
        <f>_xlfn.IFNA(CONCATENATE(
IF(AND($D$4="Agency Management Training Course (AMTC)",$D$19&lt;&gt;"Yes"),'AMTC Gradebook (FOR AMTC ONLY)'!BJ300,""),
IF(AND($D$19="Yes",H342="Trainer",$D$4&lt;&gt;"- AMTC Course Launch Form -",VLOOKUP(F342,'TTT Grade Book (FOR TTT ONLY)'!E$10:K$507,7,FALSE)="Yes"),"Yes",""),
IF(AND($D$19="Yes",H342="Trainer",$D$4&lt;&gt;"- AMTC Course Launch Form -",VLOOKUP(F342,'TTT Grade Book (FOR TTT ONLY)'!E$10:K$507,7,FALSE)="No"),"No","")),"")</f>
        <v/>
      </c>
    </row>
    <row r="343" spans="9:9" hidden="1" x14ac:dyDescent="0.3">
      <c r="I343" s="210" t="str">
        <f>_xlfn.IFNA(CONCATENATE(
IF(AND($D$4="Agency Management Training Course (AMTC)",$D$19&lt;&gt;"Yes"),'AMTC Gradebook (FOR AMTC ONLY)'!BJ301,""),
IF(AND($D$19="Yes",H343="Trainer",$D$4&lt;&gt;"- AMTC Course Launch Form -",VLOOKUP(F343,'TTT Grade Book (FOR TTT ONLY)'!E$10:K$507,7,FALSE)="Yes"),"Yes",""),
IF(AND($D$19="Yes",H343="Trainer",$D$4&lt;&gt;"- AMTC Course Launch Form -",VLOOKUP(F343,'TTT Grade Book (FOR TTT ONLY)'!E$10:K$507,7,FALSE)="No"),"No","")),"")</f>
        <v/>
      </c>
    </row>
    <row r="344" spans="9:9" hidden="1" x14ac:dyDescent="0.3">
      <c r="I344" s="210" t="str">
        <f>_xlfn.IFNA(CONCATENATE(
IF(AND($D$4="Agency Management Training Course (AMTC)",$D$19&lt;&gt;"Yes"),'AMTC Gradebook (FOR AMTC ONLY)'!BJ302,""),
IF(AND($D$19="Yes",H344="Trainer",$D$4&lt;&gt;"- AMTC Course Launch Form -",VLOOKUP(F344,'TTT Grade Book (FOR TTT ONLY)'!E$10:K$507,7,FALSE)="Yes"),"Yes",""),
IF(AND($D$19="Yes",H344="Trainer",$D$4&lt;&gt;"- AMTC Course Launch Form -",VLOOKUP(F344,'TTT Grade Book (FOR TTT ONLY)'!E$10:K$507,7,FALSE)="No"),"No","")),"")</f>
        <v/>
      </c>
    </row>
    <row r="345" spans="9:9" hidden="1" x14ac:dyDescent="0.3">
      <c r="I345" s="210" t="str">
        <f>_xlfn.IFNA(CONCATENATE(
IF(AND($D$4="Agency Management Training Course (AMTC)",$D$19&lt;&gt;"Yes"),'AMTC Gradebook (FOR AMTC ONLY)'!BJ303,""),
IF(AND($D$19="Yes",H345="Trainer",$D$4&lt;&gt;"- AMTC Course Launch Form -",VLOOKUP(F345,'TTT Grade Book (FOR TTT ONLY)'!E$10:K$507,7,FALSE)="Yes"),"Yes",""),
IF(AND($D$19="Yes",H345="Trainer",$D$4&lt;&gt;"- AMTC Course Launch Form -",VLOOKUP(F345,'TTT Grade Book (FOR TTT ONLY)'!E$10:K$507,7,FALSE)="No"),"No","")),"")</f>
        <v/>
      </c>
    </row>
    <row r="346" spans="9:9" hidden="1" x14ac:dyDescent="0.3">
      <c r="I346" s="210" t="str">
        <f>_xlfn.IFNA(CONCATENATE(
IF(AND($D$4="Agency Management Training Course (AMTC)",$D$19&lt;&gt;"Yes"),'AMTC Gradebook (FOR AMTC ONLY)'!BJ304,""),
IF(AND($D$19="Yes",H346="Trainer",$D$4&lt;&gt;"- AMTC Course Launch Form -",VLOOKUP(F346,'TTT Grade Book (FOR TTT ONLY)'!E$10:K$507,7,FALSE)="Yes"),"Yes",""),
IF(AND($D$19="Yes",H346="Trainer",$D$4&lt;&gt;"- AMTC Course Launch Form -",VLOOKUP(F346,'TTT Grade Book (FOR TTT ONLY)'!E$10:K$507,7,FALSE)="No"),"No","")),"")</f>
        <v/>
      </c>
    </row>
    <row r="347" spans="9:9" hidden="1" x14ac:dyDescent="0.3">
      <c r="I347" s="210" t="str">
        <f>_xlfn.IFNA(CONCATENATE(
IF(AND($D$4="Agency Management Training Course (AMTC)",$D$19&lt;&gt;"Yes"),'AMTC Gradebook (FOR AMTC ONLY)'!BJ305,""),
IF(AND($D$19="Yes",H347="Trainer",$D$4&lt;&gt;"- AMTC Course Launch Form -",VLOOKUP(F347,'TTT Grade Book (FOR TTT ONLY)'!E$10:K$507,7,FALSE)="Yes"),"Yes",""),
IF(AND($D$19="Yes",H347="Trainer",$D$4&lt;&gt;"- AMTC Course Launch Form -",VLOOKUP(F347,'TTT Grade Book (FOR TTT ONLY)'!E$10:K$507,7,FALSE)="No"),"No","")),"")</f>
        <v/>
      </c>
    </row>
    <row r="348" spans="9:9" hidden="1" x14ac:dyDescent="0.3">
      <c r="I348" s="210" t="str">
        <f>_xlfn.IFNA(CONCATENATE(
IF(AND($D$4="Agency Management Training Course (AMTC)",$D$19&lt;&gt;"Yes"),'AMTC Gradebook (FOR AMTC ONLY)'!BJ306,""),
IF(AND($D$19="Yes",H348="Trainer",$D$4&lt;&gt;"- AMTC Course Launch Form -",VLOOKUP(F348,'TTT Grade Book (FOR TTT ONLY)'!E$10:K$507,7,FALSE)="Yes"),"Yes",""),
IF(AND($D$19="Yes",H348="Trainer",$D$4&lt;&gt;"- AMTC Course Launch Form -",VLOOKUP(F348,'TTT Grade Book (FOR TTT ONLY)'!E$10:K$507,7,FALSE)="No"),"No","")),"")</f>
        <v/>
      </c>
    </row>
    <row r="349" spans="9:9" hidden="1" x14ac:dyDescent="0.3">
      <c r="I349" s="210" t="str">
        <f>_xlfn.IFNA(CONCATENATE(
IF(AND($D$4="Agency Management Training Course (AMTC)",$D$19&lt;&gt;"Yes"),'AMTC Gradebook (FOR AMTC ONLY)'!BJ307,""),
IF(AND($D$19="Yes",H349="Trainer",$D$4&lt;&gt;"- AMTC Course Launch Form -",VLOOKUP(F349,'TTT Grade Book (FOR TTT ONLY)'!E$10:K$507,7,FALSE)="Yes"),"Yes",""),
IF(AND($D$19="Yes",H349="Trainer",$D$4&lt;&gt;"- AMTC Course Launch Form -",VLOOKUP(F349,'TTT Grade Book (FOR TTT ONLY)'!E$10:K$507,7,FALSE)="No"),"No","")),"")</f>
        <v/>
      </c>
    </row>
    <row r="350" spans="9:9" hidden="1" x14ac:dyDescent="0.3">
      <c r="I350" s="210" t="str">
        <f>_xlfn.IFNA(CONCATENATE(
IF(AND($D$4="Agency Management Training Course (AMTC)",$D$19&lt;&gt;"Yes"),'AMTC Gradebook (FOR AMTC ONLY)'!BJ308,""),
IF(AND($D$19="Yes",H350="Trainer",$D$4&lt;&gt;"- AMTC Course Launch Form -",VLOOKUP(F350,'TTT Grade Book (FOR TTT ONLY)'!E$10:K$507,7,FALSE)="Yes"),"Yes",""),
IF(AND($D$19="Yes",H350="Trainer",$D$4&lt;&gt;"- AMTC Course Launch Form -",VLOOKUP(F350,'TTT Grade Book (FOR TTT ONLY)'!E$10:K$507,7,FALSE)="No"),"No","")),"")</f>
        <v/>
      </c>
    </row>
    <row r="351" spans="9:9" hidden="1" x14ac:dyDescent="0.3">
      <c r="I351" s="210" t="str">
        <f>_xlfn.IFNA(CONCATENATE(
IF(AND($D$4="Agency Management Training Course (AMTC)",$D$19&lt;&gt;"Yes"),'AMTC Gradebook (FOR AMTC ONLY)'!BJ309,""),
IF(AND($D$19="Yes",H351="Trainer",$D$4&lt;&gt;"- AMTC Course Launch Form -",VLOOKUP(F351,'TTT Grade Book (FOR TTT ONLY)'!E$10:K$507,7,FALSE)="Yes"),"Yes",""),
IF(AND($D$19="Yes",H351="Trainer",$D$4&lt;&gt;"- AMTC Course Launch Form -",VLOOKUP(F351,'TTT Grade Book (FOR TTT ONLY)'!E$10:K$507,7,FALSE)="No"),"No","")),"")</f>
        <v/>
      </c>
    </row>
    <row r="352" spans="9:9" hidden="1" x14ac:dyDescent="0.3">
      <c r="I352" s="210" t="str">
        <f>_xlfn.IFNA(CONCATENATE(
IF(AND($D$4="Agency Management Training Course (AMTC)",$D$19&lt;&gt;"Yes"),'AMTC Gradebook (FOR AMTC ONLY)'!BJ310,""),
IF(AND($D$19="Yes",H352="Trainer",$D$4&lt;&gt;"- AMTC Course Launch Form -",VLOOKUP(F352,'TTT Grade Book (FOR TTT ONLY)'!E$10:K$507,7,FALSE)="Yes"),"Yes",""),
IF(AND($D$19="Yes",H352="Trainer",$D$4&lt;&gt;"- AMTC Course Launch Form -",VLOOKUP(F352,'TTT Grade Book (FOR TTT ONLY)'!E$10:K$507,7,FALSE)="No"),"No","")),"")</f>
        <v/>
      </c>
    </row>
    <row r="353" spans="9:9" hidden="1" x14ac:dyDescent="0.3">
      <c r="I353" s="210" t="str">
        <f>_xlfn.IFNA(CONCATENATE(
IF(AND($D$4="Agency Management Training Course (AMTC)",$D$19&lt;&gt;"Yes"),'AMTC Gradebook (FOR AMTC ONLY)'!BJ311,""),
IF(AND($D$19="Yes",H353="Trainer",$D$4&lt;&gt;"- AMTC Course Launch Form -",VLOOKUP(F353,'TTT Grade Book (FOR TTT ONLY)'!E$10:K$507,7,FALSE)="Yes"),"Yes",""),
IF(AND($D$19="Yes",H353="Trainer",$D$4&lt;&gt;"- AMTC Course Launch Form -",VLOOKUP(F353,'TTT Grade Book (FOR TTT ONLY)'!E$10:K$507,7,FALSE)="No"),"No","")),"")</f>
        <v/>
      </c>
    </row>
    <row r="354" spans="9:9" hidden="1" x14ac:dyDescent="0.3">
      <c r="I354" s="210" t="str">
        <f>_xlfn.IFNA(CONCATENATE(
IF(AND($D$4="Agency Management Training Course (AMTC)",$D$19&lt;&gt;"Yes"),'AMTC Gradebook (FOR AMTC ONLY)'!BJ312,""),
IF(AND($D$19="Yes",H354="Trainer",$D$4&lt;&gt;"- AMTC Course Launch Form -",VLOOKUP(F354,'TTT Grade Book (FOR TTT ONLY)'!E$10:K$507,7,FALSE)="Yes"),"Yes",""),
IF(AND($D$19="Yes",H354="Trainer",$D$4&lt;&gt;"- AMTC Course Launch Form -",VLOOKUP(F354,'TTT Grade Book (FOR TTT ONLY)'!E$10:K$507,7,FALSE)="No"),"No","")),"")</f>
        <v/>
      </c>
    </row>
    <row r="355" spans="9:9" hidden="1" x14ac:dyDescent="0.3">
      <c r="I355" s="210" t="str">
        <f>_xlfn.IFNA(CONCATENATE(
IF(AND($D$4="Agency Management Training Course (AMTC)",$D$19&lt;&gt;"Yes"),'AMTC Gradebook (FOR AMTC ONLY)'!BJ313,""),
IF(AND($D$19="Yes",H355="Trainer",$D$4&lt;&gt;"- AMTC Course Launch Form -",VLOOKUP(F355,'TTT Grade Book (FOR TTT ONLY)'!E$10:K$507,7,FALSE)="Yes"),"Yes",""),
IF(AND($D$19="Yes",H355="Trainer",$D$4&lt;&gt;"- AMTC Course Launch Form -",VLOOKUP(F355,'TTT Grade Book (FOR TTT ONLY)'!E$10:K$507,7,FALSE)="No"),"No","")),"")</f>
        <v/>
      </c>
    </row>
    <row r="356" spans="9:9" hidden="1" x14ac:dyDescent="0.3">
      <c r="I356" s="210" t="str">
        <f>_xlfn.IFNA(CONCATENATE(
IF(AND($D$4="Agency Management Training Course (AMTC)",$D$19&lt;&gt;"Yes"),'AMTC Gradebook (FOR AMTC ONLY)'!BJ314,""),
IF(AND($D$19="Yes",H356="Trainer",$D$4&lt;&gt;"- AMTC Course Launch Form -",VLOOKUP(F356,'TTT Grade Book (FOR TTT ONLY)'!E$10:K$507,7,FALSE)="Yes"),"Yes",""),
IF(AND($D$19="Yes",H356="Trainer",$D$4&lt;&gt;"- AMTC Course Launch Form -",VLOOKUP(F356,'TTT Grade Book (FOR TTT ONLY)'!E$10:K$507,7,FALSE)="No"),"No","")),"")</f>
        <v/>
      </c>
    </row>
    <row r="357" spans="9:9" hidden="1" x14ac:dyDescent="0.3">
      <c r="I357" s="210" t="str">
        <f>_xlfn.IFNA(CONCATENATE(
IF(AND($D$4="Agency Management Training Course (AMTC)",$D$19&lt;&gt;"Yes"),'AMTC Gradebook (FOR AMTC ONLY)'!BJ315,""),
IF(AND($D$19="Yes",H357="Trainer",$D$4&lt;&gt;"- AMTC Course Launch Form -",VLOOKUP(F357,'TTT Grade Book (FOR TTT ONLY)'!E$10:K$507,7,FALSE)="Yes"),"Yes",""),
IF(AND($D$19="Yes",H357="Trainer",$D$4&lt;&gt;"- AMTC Course Launch Form -",VLOOKUP(F357,'TTT Grade Book (FOR TTT ONLY)'!E$10:K$507,7,FALSE)="No"),"No","")),"")</f>
        <v/>
      </c>
    </row>
    <row r="358" spans="9:9" hidden="1" x14ac:dyDescent="0.3">
      <c r="I358" s="210" t="str">
        <f>_xlfn.IFNA(CONCATENATE(
IF(AND($D$4="Agency Management Training Course (AMTC)",$D$19&lt;&gt;"Yes"),'AMTC Gradebook (FOR AMTC ONLY)'!BJ316,""),
IF(AND($D$19="Yes",H358="Trainer",$D$4&lt;&gt;"- AMTC Course Launch Form -",VLOOKUP(F358,'TTT Grade Book (FOR TTT ONLY)'!E$10:K$507,7,FALSE)="Yes"),"Yes",""),
IF(AND($D$19="Yes",H358="Trainer",$D$4&lt;&gt;"- AMTC Course Launch Form -",VLOOKUP(F358,'TTT Grade Book (FOR TTT ONLY)'!E$10:K$507,7,FALSE)="No"),"No","")),"")</f>
        <v/>
      </c>
    </row>
    <row r="359" spans="9:9" hidden="1" x14ac:dyDescent="0.3">
      <c r="I359" s="210" t="str">
        <f>_xlfn.IFNA(CONCATENATE(
IF(AND($D$4="Agency Management Training Course (AMTC)",$D$19&lt;&gt;"Yes"),'AMTC Gradebook (FOR AMTC ONLY)'!BJ317,""),
IF(AND($D$19="Yes",H359="Trainer",$D$4&lt;&gt;"- AMTC Course Launch Form -",VLOOKUP(F359,'TTT Grade Book (FOR TTT ONLY)'!E$10:K$507,7,FALSE)="Yes"),"Yes",""),
IF(AND($D$19="Yes",H359="Trainer",$D$4&lt;&gt;"- AMTC Course Launch Form -",VLOOKUP(F359,'TTT Grade Book (FOR TTT ONLY)'!E$10:K$507,7,FALSE)="No"),"No","")),"")</f>
        <v/>
      </c>
    </row>
    <row r="360" spans="9:9" hidden="1" x14ac:dyDescent="0.3">
      <c r="I360" s="210" t="str">
        <f>_xlfn.IFNA(CONCATENATE(
IF(AND($D$4="Agency Management Training Course (AMTC)",$D$19&lt;&gt;"Yes"),'AMTC Gradebook (FOR AMTC ONLY)'!BJ318,""),
IF(AND($D$19="Yes",H360="Trainer",$D$4&lt;&gt;"- AMTC Course Launch Form -",VLOOKUP(F360,'TTT Grade Book (FOR TTT ONLY)'!E$10:K$507,7,FALSE)="Yes"),"Yes",""),
IF(AND($D$19="Yes",H360="Trainer",$D$4&lt;&gt;"- AMTC Course Launch Form -",VLOOKUP(F360,'TTT Grade Book (FOR TTT ONLY)'!E$10:K$507,7,FALSE)="No"),"No","")),"")</f>
        <v/>
      </c>
    </row>
    <row r="361" spans="9:9" hidden="1" x14ac:dyDescent="0.3">
      <c r="I361" s="210" t="str">
        <f>_xlfn.IFNA(CONCATENATE(
IF(AND($D$4="Agency Management Training Course (AMTC)",$D$19&lt;&gt;"Yes"),'AMTC Gradebook (FOR AMTC ONLY)'!BJ319,""),
IF(AND($D$19="Yes",H361="Trainer",$D$4&lt;&gt;"- AMTC Course Launch Form -",VLOOKUP(F361,'TTT Grade Book (FOR TTT ONLY)'!E$10:K$507,7,FALSE)="Yes"),"Yes",""),
IF(AND($D$19="Yes",H361="Trainer",$D$4&lt;&gt;"- AMTC Course Launch Form -",VLOOKUP(F361,'TTT Grade Book (FOR TTT ONLY)'!E$10:K$507,7,FALSE)="No"),"No","")),"")</f>
        <v/>
      </c>
    </row>
    <row r="362" spans="9:9" hidden="1" x14ac:dyDescent="0.3">
      <c r="I362" s="210" t="str">
        <f>_xlfn.IFNA(CONCATENATE(
IF(AND($D$4="Agency Management Training Course (AMTC)",$D$19&lt;&gt;"Yes"),'AMTC Gradebook (FOR AMTC ONLY)'!BJ320,""),
IF(AND($D$19="Yes",H362="Trainer",$D$4&lt;&gt;"- AMTC Course Launch Form -",VLOOKUP(F362,'TTT Grade Book (FOR TTT ONLY)'!E$10:K$507,7,FALSE)="Yes"),"Yes",""),
IF(AND($D$19="Yes",H362="Trainer",$D$4&lt;&gt;"- AMTC Course Launch Form -",VLOOKUP(F362,'TTT Grade Book (FOR TTT ONLY)'!E$10:K$507,7,FALSE)="No"),"No","")),"")</f>
        <v/>
      </c>
    </row>
    <row r="363" spans="9:9" hidden="1" x14ac:dyDescent="0.3">
      <c r="I363" s="210" t="str">
        <f>_xlfn.IFNA(CONCATENATE(
IF(AND($D$4="Agency Management Training Course (AMTC)",$D$19&lt;&gt;"Yes"),'AMTC Gradebook (FOR AMTC ONLY)'!BJ321,""),
IF(AND($D$19="Yes",H363="Trainer",$D$4&lt;&gt;"- AMTC Course Launch Form -",VLOOKUP(F363,'TTT Grade Book (FOR TTT ONLY)'!E$10:K$507,7,FALSE)="Yes"),"Yes",""),
IF(AND($D$19="Yes",H363="Trainer",$D$4&lt;&gt;"- AMTC Course Launch Form -",VLOOKUP(F363,'TTT Grade Book (FOR TTT ONLY)'!E$10:K$507,7,FALSE)="No"),"No","")),"")</f>
        <v/>
      </c>
    </row>
    <row r="364" spans="9:9" hidden="1" x14ac:dyDescent="0.3">
      <c r="I364" s="210" t="str">
        <f>_xlfn.IFNA(CONCATENATE(
IF(AND($D$4="Agency Management Training Course (AMTC)",$D$19&lt;&gt;"Yes"),'AMTC Gradebook (FOR AMTC ONLY)'!BJ322,""),
IF(AND($D$19="Yes",H364="Trainer",$D$4&lt;&gt;"- AMTC Course Launch Form -",VLOOKUP(F364,'TTT Grade Book (FOR TTT ONLY)'!E$10:K$507,7,FALSE)="Yes"),"Yes",""),
IF(AND($D$19="Yes",H364="Trainer",$D$4&lt;&gt;"- AMTC Course Launch Form -",VLOOKUP(F364,'TTT Grade Book (FOR TTT ONLY)'!E$10:K$507,7,FALSE)="No"),"No","")),"")</f>
        <v/>
      </c>
    </row>
    <row r="365" spans="9:9" hidden="1" x14ac:dyDescent="0.3">
      <c r="I365" s="210" t="str">
        <f>_xlfn.IFNA(CONCATENATE(
IF(AND($D$4="Agency Management Training Course (AMTC)",$D$19&lt;&gt;"Yes"),'AMTC Gradebook (FOR AMTC ONLY)'!BJ323,""),
IF(AND($D$19="Yes",H365="Trainer",$D$4&lt;&gt;"- AMTC Course Launch Form -",VLOOKUP(F365,'TTT Grade Book (FOR TTT ONLY)'!E$10:K$507,7,FALSE)="Yes"),"Yes",""),
IF(AND($D$19="Yes",H365="Trainer",$D$4&lt;&gt;"- AMTC Course Launch Form -",VLOOKUP(F365,'TTT Grade Book (FOR TTT ONLY)'!E$10:K$507,7,FALSE)="No"),"No","")),"")</f>
        <v/>
      </c>
    </row>
    <row r="366" spans="9:9" hidden="1" x14ac:dyDescent="0.3">
      <c r="I366" s="210" t="str">
        <f>_xlfn.IFNA(CONCATENATE(
IF(AND($D$4="Agency Management Training Course (AMTC)",$D$19&lt;&gt;"Yes"),'AMTC Gradebook (FOR AMTC ONLY)'!BJ324,""),
IF(AND($D$19="Yes",H366="Trainer",$D$4&lt;&gt;"- AMTC Course Launch Form -",VLOOKUP(F366,'TTT Grade Book (FOR TTT ONLY)'!E$10:K$507,7,FALSE)="Yes"),"Yes",""),
IF(AND($D$19="Yes",H366="Trainer",$D$4&lt;&gt;"- AMTC Course Launch Form -",VLOOKUP(F366,'TTT Grade Book (FOR TTT ONLY)'!E$10:K$507,7,FALSE)="No"),"No","")),"")</f>
        <v/>
      </c>
    </row>
    <row r="367" spans="9:9" hidden="1" x14ac:dyDescent="0.3">
      <c r="I367" s="210" t="str">
        <f>_xlfn.IFNA(CONCATENATE(
IF(AND($D$4="Agency Management Training Course (AMTC)",$D$19&lt;&gt;"Yes"),'AMTC Gradebook (FOR AMTC ONLY)'!BJ325,""),
IF(AND($D$19="Yes",H367="Trainer",$D$4&lt;&gt;"- AMTC Course Launch Form -",VLOOKUP(F367,'TTT Grade Book (FOR TTT ONLY)'!E$10:K$507,7,FALSE)="Yes"),"Yes",""),
IF(AND($D$19="Yes",H367="Trainer",$D$4&lt;&gt;"- AMTC Course Launch Form -",VLOOKUP(F367,'TTT Grade Book (FOR TTT ONLY)'!E$10:K$507,7,FALSE)="No"),"No","")),"")</f>
        <v/>
      </c>
    </row>
    <row r="368" spans="9:9" hidden="1" x14ac:dyDescent="0.3">
      <c r="I368" s="210" t="str">
        <f>_xlfn.IFNA(CONCATENATE(
IF(AND($D$4="Agency Management Training Course (AMTC)",$D$19&lt;&gt;"Yes"),'AMTC Gradebook (FOR AMTC ONLY)'!BJ326,""),
IF(AND($D$19="Yes",H368="Trainer",$D$4&lt;&gt;"- AMTC Course Launch Form -",VLOOKUP(F368,'TTT Grade Book (FOR TTT ONLY)'!E$10:K$507,7,FALSE)="Yes"),"Yes",""),
IF(AND($D$19="Yes",H368="Trainer",$D$4&lt;&gt;"- AMTC Course Launch Form -",VLOOKUP(F368,'TTT Grade Book (FOR TTT ONLY)'!E$10:K$507,7,FALSE)="No"),"No","")),"")</f>
        <v/>
      </c>
    </row>
    <row r="369" spans="9:9" hidden="1" x14ac:dyDescent="0.3">
      <c r="I369" s="210" t="str">
        <f>_xlfn.IFNA(CONCATENATE(
IF(AND($D$4="Agency Management Training Course (AMTC)",$D$19&lt;&gt;"Yes"),'AMTC Gradebook (FOR AMTC ONLY)'!BJ327,""),
IF(AND($D$19="Yes",H369="Trainer",$D$4&lt;&gt;"- AMTC Course Launch Form -",VLOOKUP(F369,'TTT Grade Book (FOR TTT ONLY)'!E$10:K$507,7,FALSE)="Yes"),"Yes",""),
IF(AND($D$19="Yes",H369="Trainer",$D$4&lt;&gt;"- AMTC Course Launch Form -",VLOOKUP(F369,'TTT Grade Book (FOR TTT ONLY)'!E$10:K$507,7,FALSE)="No"),"No","")),"")</f>
        <v/>
      </c>
    </row>
    <row r="370" spans="9:9" hidden="1" x14ac:dyDescent="0.3">
      <c r="I370" s="210" t="str">
        <f>_xlfn.IFNA(CONCATENATE(
IF(AND($D$4="Agency Management Training Course (AMTC)",$D$19&lt;&gt;"Yes"),'AMTC Gradebook (FOR AMTC ONLY)'!BJ328,""),
IF(AND($D$19="Yes",H370="Trainer",$D$4&lt;&gt;"- AMTC Course Launch Form -",VLOOKUP(F370,'TTT Grade Book (FOR TTT ONLY)'!E$10:K$507,7,FALSE)="Yes"),"Yes",""),
IF(AND($D$19="Yes",H370="Trainer",$D$4&lt;&gt;"- AMTC Course Launch Form -",VLOOKUP(F370,'TTT Grade Book (FOR TTT ONLY)'!E$10:K$507,7,FALSE)="No"),"No","")),"")</f>
        <v/>
      </c>
    </row>
    <row r="371" spans="9:9" hidden="1" x14ac:dyDescent="0.3">
      <c r="I371" s="210" t="str">
        <f>_xlfn.IFNA(CONCATENATE(
IF(AND($D$4="Agency Management Training Course (AMTC)",$D$19&lt;&gt;"Yes"),'AMTC Gradebook (FOR AMTC ONLY)'!BJ329,""),
IF(AND($D$19="Yes",H371="Trainer",$D$4&lt;&gt;"- AMTC Course Launch Form -",VLOOKUP(F371,'TTT Grade Book (FOR TTT ONLY)'!E$10:K$507,7,FALSE)="Yes"),"Yes",""),
IF(AND($D$19="Yes",H371="Trainer",$D$4&lt;&gt;"- AMTC Course Launch Form -",VLOOKUP(F371,'TTT Grade Book (FOR TTT ONLY)'!E$10:K$507,7,FALSE)="No"),"No","")),"")</f>
        <v/>
      </c>
    </row>
    <row r="372" spans="9:9" hidden="1" x14ac:dyDescent="0.3">
      <c r="I372" s="210" t="str">
        <f>_xlfn.IFNA(CONCATENATE(
IF(AND($D$4="Agency Management Training Course (AMTC)",$D$19&lt;&gt;"Yes"),'AMTC Gradebook (FOR AMTC ONLY)'!BJ330,""),
IF(AND($D$19="Yes",H372="Trainer",$D$4&lt;&gt;"- AMTC Course Launch Form -",VLOOKUP(F372,'TTT Grade Book (FOR TTT ONLY)'!E$10:K$507,7,FALSE)="Yes"),"Yes",""),
IF(AND($D$19="Yes",H372="Trainer",$D$4&lt;&gt;"- AMTC Course Launch Form -",VLOOKUP(F372,'TTT Grade Book (FOR TTT ONLY)'!E$10:K$507,7,FALSE)="No"),"No","")),"")</f>
        <v/>
      </c>
    </row>
    <row r="373" spans="9:9" hidden="1" x14ac:dyDescent="0.3">
      <c r="I373" s="210" t="str">
        <f>_xlfn.IFNA(CONCATENATE(
IF(AND($D$4="Agency Management Training Course (AMTC)",$D$19&lt;&gt;"Yes"),'AMTC Gradebook (FOR AMTC ONLY)'!BJ331,""),
IF(AND($D$19="Yes",H373="Trainer",$D$4&lt;&gt;"- AMTC Course Launch Form -",VLOOKUP(F373,'TTT Grade Book (FOR TTT ONLY)'!E$10:K$507,7,FALSE)="Yes"),"Yes",""),
IF(AND($D$19="Yes",H373="Trainer",$D$4&lt;&gt;"- AMTC Course Launch Form -",VLOOKUP(F373,'TTT Grade Book (FOR TTT ONLY)'!E$10:K$507,7,FALSE)="No"),"No","")),"")</f>
        <v/>
      </c>
    </row>
    <row r="374" spans="9:9" hidden="1" x14ac:dyDescent="0.3">
      <c r="I374" s="210" t="str">
        <f>_xlfn.IFNA(CONCATENATE(
IF(AND($D$4="Agency Management Training Course (AMTC)",$D$19&lt;&gt;"Yes"),'AMTC Gradebook (FOR AMTC ONLY)'!BJ332,""),
IF(AND($D$19="Yes",H374="Trainer",$D$4&lt;&gt;"- AMTC Course Launch Form -",VLOOKUP(F374,'TTT Grade Book (FOR TTT ONLY)'!E$10:K$507,7,FALSE)="Yes"),"Yes",""),
IF(AND($D$19="Yes",H374="Trainer",$D$4&lt;&gt;"- AMTC Course Launch Form -",VLOOKUP(F374,'TTT Grade Book (FOR TTT ONLY)'!E$10:K$507,7,FALSE)="No"),"No","")),"")</f>
        <v/>
      </c>
    </row>
    <row r="375" spans="9:9" hidden="1" x14ac:dyDescent="0.3">
      <c r="I375" s="210" t="str">
        <f>_xlfn.IFNA(CONCATENATE(
IF(AND($D$4="Agency Management Training Course (AMTC)",$D$19&lt;&gt;"Yes"),'AMTC Gradebook (FOR AMTC ONLY)'!BJ333,""),
IF(AND($D$19="Yes",H375="Trainer",$D$4&lt;&gt;"- AMTC Course Launch Form -",VLOOKUP(F375,'TTT Grade Book (FOR TTT ONLY)'!E$10:K$507,7,FALSE)="Yes"),"Yes",""),
IF(AND($D$19="Yes",H375="Trainer",$D$4&lt;&gt;"- AMTC Course Launch Form -",VLOOKUP(F375,'TTT Grade Book (FOR TTT ONLY)'!E$10:K$507,7,FALSE)="No"),"No","")),"")</f>
        <v/>
      </c>
    </row>
    <row r="376" spans="9:9" hidden="1" x14ac:dyDescent="0.3">
      <c r="I376" s="210" t="str">
        <f>_xlfn.IFNA(CONCATENATE(
IF(AND($D$4="Agency Management Training Course (AMTC)",$D$19&lt;&gt;"Yes"),'AMTC Gradebook (FOR AMTC ONLY)'!BJ334,""),
IF(AND($D$19="Yes",H376="Trainer",$D$4&lt;&gt;"- AMTC Course Launch Form -",VLOOKUP(F376,'TTT Grade Book (FOR TTT ONLY)'!E$10:K$507,7,FALSE)="Yes"),"Yes",""),
IF(AND($D$19="Yes",H376="Trainer",$D$4&lt;&gt;"- AMTC Course Launch Form -",VLOOKUP(F376,'TTT Grade Book (FOR TTT ONLY)'!E$10:K$507,7,FALSE)="No"),"No","")),"")</f>
        <v/>
      </c>
    </row>
    <row r="377" spans="9:9" hidden="1" x14ac:dyDescent="0.3">
      <c r="I377" s="210" t="str">
        <f>_xlfn.IFNA(CONCATENATE(
IF(AND($D$4="Agency Management Training Course (AMTC)",$D$19&lt;&gt;"Yes"),'AMTC Gradebook (FOR AMTC ONLY)'!BJ335,""),
IF(AND($D$19="Yes",H377="Trainer",$D$4&lt;&gt;"- AMTC Course Launch Form -",VLOOKUP(F377,'TTT Grade Book (FOR TTT ONLY)'!E$10:K$507,7,FALSE)="Yes"),"Yes",""),
IF(AND($D$19="Yes",H377="Trainer",$D$4&lt;&gt;"- AMTC Course Launch Form -",VLOOKUP(F377,'TTT Grade Book (FOR TTT ONLY)'!E$10:K$507,7,FALSE)="No"),"No","")),"")</f>
        <v/>
      </c>
    </row>
    <row r="378" spans="9:9" hidden="1" x14ac:dyDescent="0.3">
      <c r="I378" s="210" t="str">
        <f>_xlfn.IFNA(CONCATENATE(
IF(AND($D$4="Agency Management Training Course (AMTC)",$D$19&lt;&gt;"Yes"),'AMTC Gradebook (FOR AMTC ONLY)'!BJ336,""),
IF(AND($D$19="Yes",H378="Trainer",$D$4&lt;&gt;"- AMTC Course Launch Form -",VLOOKUP(F378,'TTT Grade Book (FOR TTT ONLY)'!E$10:K$507,7,FALSE)="Yes"),"Yes",""),
IF(AND($D$19="Yes",H378="Trainer",$D$4&lt;&gt;"- AMTC Course Launch Form -",VLOOKUP(F378,'TTT Grade Book (FOR TTT ONLY)'!E$10:K$507,7,FALSE)="No"),"No","")),"")</f>
        <v/>
      </c>
    </row>
    <row r="379" spans="9:9" hidden="1" x14ac:dyDescent="0.3">
      <c r="I379" s="210" t="str">
        <f>_xlfn.IFNA(CONCATENATE(
IF(AND($D$4="Agency Management Training Course (AMTC)",$D$19&lt;&gt;"Yes"),'AMTC Gradebook (FOR AMTC ONLY)'!BJ337,""),
IF(AND($D$19="Yes",H379="Trainer",$D$4&lt;&gt;"- AMTC Course Launch Form -",VLOOKUP(F379,'TTT Grade Book (FOR TTT ONLY)'!E$10:K$507,7,FALSE)="Yes"),"Yes",""),
IF(AND($D$19="Yes",H379="Trainer",$D$4&lt;&gt;"- AMTC Course Launch Form -",VLOOKUP(F379,'TTT Grade Book (FOR TTT ONLY)'!E$10:K$507,7,FALSE)="No"),"No","")),"")</f>
        <v/>
      </c>
    </row>
    <row r="380" spans="9:9" hidden="1" x14ac:dyDescent="0.3">
      <c r="I380" s="210" t="str">
        <f>_xlfn.IFNA(CONCATENATE(
IF(AND($D$4="Agency Management Training Course (AMTC)",$D$19&lt;&gt;"Yes"),'AMTC Gradebook (FOR AMTC ONLY)'!BJ338,""),
IF(AND($D$19="Yes",H380="Trainer",$D$4&lt;&gt;"- AMTC Course Launch Form -",VLOOKUP(F380,'TTT Grade Book (FOR TTT ONLY)'!E$10:K$507,7,FALSE)="Yes"),"Yes",""),
IF(AND($D$19="Yes",H380="Trainer",$D$4&lt;&gt;"- AMTC Course Launch Form -",VLOOKUP(F380,'TTT Grade Book (FOR TTT ONLY)'!E$10:K$507,7,FALSE)="No"),"No","")),"")</f>
        <v/>
      </c>
    </row>
    <row r="381" spans="9:9" hidden="1" x14ac:dyDescent="0.3">
      <c r="I381" s="210" t="str">
        <f>_xlfn.IFNA(CONCATENATE(
IF(AND($D$4="Agency Management Training Course (AMTC)",$D$19&lt;&gt;"Yes"),'AMTC Gradebook (FOR AMTC ONLY)'!BJ339,""),
IF(AND($D$19="Yes",H381="Trainer",$D$4&lt;&gt;"- AMTC Course Launch Form -",VLOOKUP(F381,'TTT Grade Book (FOR TTT ONLY)'!E$10:K$507,7,FALSE)="Yes"),"Yes",""),
IF(AND($D$19="Yes",H381="Trainer",$D$4&lt;&gt;"- AMTC Course Launch Form -",VLOOKUP(F381,'TTT Grade Book (FOR TTT ONLY)'!E$10:K$507,7,FALSE)="No"),"No","")),"")</f>
        <v/>
      </c>
    </row>
    <row r="382" spans="9:9" hidden="1" x14ac:dyDescent="0.3">
      <c r="I382" s="210" t="str">
        <f>_xlfn.IFNA(CONCATENATE(
IF(AND($D$4="Agency Management Training Course (AMTC)",$D$19&lt;&gt;"Yes"),'AMTC Gradebook (FOR AMTC ONLY)'!BJ340,""),
IF(AND($D$19="Yes",H382="Trainer",$D$4&lt;&gt;"- AMTC Course Launch Form -",VLOOKUP(F382,'TTT Grade Book (FOR TTT ONLY)'!E$10:K$507,7,FALSE)="Yes"),"Yes",""),
IF(AND($D$19="Yes",H382="Trainer",$D$4&lt;&gt;"- AMTC Course Launch Form -",VLOOKUP(F382,'TTT Grade Book (FOR TTT ONLY)'!E$10:K$507,7,FALSE)="No"),"No","")),"")</f>
        <v/>
      </c>
    </row>
    <row r="383" spans="9:9" hidden="1" x14ac:dyDescent="0.3">
      <c r="I383" s="210" t="str">
        <f>_xlfn.IFNA(CONCATENATE(
IF(AND($D$4="Agency Management Training Course (AMTC)",$D$19&lt;&gt;"Yes"),'AMTC Gradebook (FOR AMTC ONLY)'!BJ341,""),
IF(AND($D$19="Yes",H383="Trainer",$D$4&lt;&gt;"- AMTC Course Launch Form -",VLOOKUP(F383,'TTT Grade Book (FOR TTT ONLY)'!E$10:K$507,7,FALSE)="Yes"),"Yes",""),
IF(AND($D$19="Yes",H383="Trainer",$D$4&lt;&gt;"- AMTC Course Launch Form -",VLOOKUP(F383,'TTT Grade Book (FOR TTT ONLY)'!E$10:K$507,7,FALSE)="No"),"No","")),"")</f>
        <v/>
      </c>
    </row>
    <row r="384" spans="9:9" hidden="1" x14ac:dyDescent="0.3">
      <c r="I384" s="210" t="str">
        <f>_xlfn.IFNA(CONCATENATE(
IF(AND($D$4="Agency Management Training Course (AMTC)",$D$19&lt;&gt;"Yes"),'AMTC Gradebook (FOR AMTC ONLY)'!BJ342,""),
IF(AND($D$19="Yes",H384="Trainer",$D$4&lt;&gt;"- AMTC Course Launch Form -",VLOOKUP(F384,'TTT Grade Book (FOR TTT ONLY)'!E$10:K$507,7,FALSE)="Yes"),"Yes",""),
IF(AND($D$19="Yes",H384="Trainer",$D$4&lt;&gt;"- AMTC Course Launch Form -",VLOOKUP(F384,'TTT Grade Book (FOR TTT ONLY)'!E$10:K$507,7,FALSE)="No"),"No","")),"")</f>
        <v/>
      </c>
    </row>
    <row r="385" spans="9:9" hidden="1" x14ac:dyDescent="0.3">
      <c r="I385" s="210" t="str">
        <f>_xlfn.IFNA(CONCATENATE(
IF(AND($D$4="Agency Management Training Course (AMTC)",$D$19&lt;&gt;"Yes"),'AMTC Gradebook (FOR AMTC ONLY)'!BJ343,""),
IF(AND($D$19="Yes",H385="Trainer",$D$4&lt;&gt;"- AMTC Course Launch Form -",VLOOKUP(F385,'TTT Grade Book (FOR TTT ONLY)'!E$10:K$507,7,FALSE)="Yes"),"Yes",""),
IF(AND($D$19="Yes",H385="Trainer",$D$4&lt;&gt;"- AMTC Course Launch Form -",VLOOKUP(F385,'TTT Grade Book (FOR TTT ONLY)'!E$10:K$507,7,FALSE)="No"),"No","")),"")</f>
        <v/>
      </c>
    </row>
    <row r="386" spans="9:9" hidden="1" x14ac:dyDescent="0.3">
      <c r="I386" s="210" t="str">
        <f>_xlfn.IFNA(CONCATENATE(
IF(AND($D$4="Agency Management Training Course (AMTC)",$D$19&lt;&gt;"Yes"),'AMTC Gradebook (FOR AMTC ONLY)'!BJ344,""),
IF(AND($D$19="Yes",H386="Trainer",$D$4&lt;&gt;"- AMTC Course Launch Form -",VLOOKUP(F386,'TTT Grade Book (FOR TTT ONLY)'!E$10:K$507,7,FALSE)="Yes"),"Yes",""),
IF(AND($D$19="Yes",H386="Trainer",$D$4&lt;&gt;"- AMTC Course Launch Form -",VLOOKUP(F386,'TTT Grade Book (FOR TTT ONLY)'!E$10:K$507,7,FALSE)="No"),"No","")),"")</f>
        <v/>
      </c>
    </row>
    <row r="387" spans="9:9" hidden="1" x14ac:dyDescent="0.3">
      <c r="I387" s="210" t="str">
        <f>_xlfn.IFNA(CONCATENATE(
IF(AND($D$4="Agency Management Training Course (AMTC)",$D$19&lt;&gt;"Yes"),'AMTC Gradebook (FOR AMTC ONLY)'!BJ345,""),
IF(AND($D$19="Yes",H387="Trainer",$D$4&lt;&gt;"- AMTC Course Launch Form -",VLOOKUP(F387,'TTT Grade Book (FOR TTT ONLY)'!E$10:K$507,7,FALSE)="Yes"),"Yes",""),
IF(AND($D$19="Yes",H387="Trainer",$D$4&lt;&gt;"- AMTC Course Launch Form -",VLOOKUP(F387,'TTT Grade Book (FOR TTT ONLY)'!E$10:K$507,7,FALSE)="No"),"No","")),"")</f>
        <v/>
      </c>
    </row>
    <row r="388" spans="9:9" hidden="1" x14ac:dyDescent="0.3">
      <c r="I388" s="210" t="str">
        <f>_xlfn.IFNA(CONCATENATE(
IF(AND($D$4="Agency Management Training Course (AMTC)",$D$19&lt;&gt;"Yes"),'AMTC Gradebook (FOR AMTC ONLY)'!BJ346,""),
IF(AND($D$19="Yes",H388="Trainer",$D$4&lt;&gt;"- AMTC Course Launch Form -",VLOOKUP(F388,'TTT Grade Book (FOR TTT ONLY)'!E$10:K$507,7,FALSE)="Yes"),"Yes",""),
IF(AND($D$19="Yes",H388="Trainer",$D$4&lt;&gt;"- AMTC Course Launch Form -",VLOOKUP(F388,'TTT Grade Book (FOR TTT ONLY)'!E$10:K$507,7,FALSE)="No"),"No","")),"")</f>
        <v/>
      </c>
    </row>
    <row r="389" spans="9:9" hidden="1" x14ac:dyDescent="0.3">
      <c r="I389" s="210" t="str">
        <f>_xlfn.IFNA(CONCATENATE(
IF(AND($D$4="Agency Management Training Course (AMTC)",$D$19&lt;&gt;"Yes"),'AMTC Gradebook (FOR AMTC ONLY)'!BJ347,""),
IF(AND($D$19="Yes",H389="Trainer",$D$4&lt;&gt;"- AMTC Course Launch Form -",VLOOKUP(F389,'TTT Grade Book (FOR TTT ONLY)'!E$10:K$507,7,FALSE)="Yes"),"Yes",""),
IF(AND($D$19="Yes",H389="Trainer",$D$4&lt;&gt;"- AMTC Course Launch Form -",VLOOKUP(F389,'TTT Grade Book (FOR TTT ONLY)'!E$10:K$507,7,FALSE)="No"),"No","")),"")</f>
        <v/>
      </c>
    </row>
    <row r="390" spans="9:9" hidden="1" x14ac:dyDescent="0.3">
      <c r="I390" s="210" t="str">
        <f>_xlfn.IFNA(CONCATENATE(
IF(AND($D$4="Agency Management Training Course (AMTC)",$D$19&lt;&gt;"Yes"),'AMTC Gradebook (FOR AMTC ONLY)'!BJ348,""),
IF(AND($D$19="Yes",H390="Trainer",$D$4&lt;&gt;"- AMTC Course Launch Form -",VLOOKUP(F390,'TTT Grade Book (FOR TTT ONLY)'!E$10:K$507,7,FALSE)="Yes"),"Yes",""),
IF(AND($D$19="Yes",H390="Trainer",$D$4&lt;&gt;"- AMTC Course Launch Form -",VLOOKUP(F390,'TTT Grade Book (FOR TTT ONLY)'!E$10:K$507,7,FALSE)="No"),"No","")),"")</f>
        <v/>
      </c>
    </row>
    <row r="391" spans="9:9" hidden="1" x14ac:dyDescent="0.3">
      <c r="I391" s="210" t="str">
        <f>_xlfn.IFNA(CONCATENATE(
IF(AND($D$4="Agency Management Training Course (AMTC)",$D$19&lt;&gt;"Yes"),'AMTC Gradebook (FOR AMTC ONLY)'!BJ349,""),
IF(AND($D$19="Yes",H391="Trainer",$D$4&lt;&gt;"- AMTC Course Launch Form -",VLOOKUP(F391,'TTT Grade Book (FOR TTT ONLY)'!E$10:K$507,7,FALSE)="Yes"),"Yes",""),
IF(AND($D$19="Yes",H391="Trainer",$D$4&lt;&gt;"- AMTC Course Launch Form -",VLOOKUP(F391,'TTT Grade Book (FOR TTT ONLY)'!E$10:K$507,7,FALSE)="No"),"No","")),"")</f>
        <v/>
      </c>
    </row>
    <row r="392" spans="9:9" hidden="1" x14ac:dyDescent="0.3">
      <c r="I392" s="210" t="str">
        <f>_xlfn.IFNA(CONCATENATE(
IF(AND($D$4="Agency Management Training Course (AMTC)",$D$19&lt;&gt;"Yes"),'AMTC Gradebook (FOR AMTC ONLY)'!BJ350,""),
IF(AND($D$19="Yes",H392="Trainer",$D$4&lt;&gt;"- AMTC Course Launch Form -",VLOOKUP(F392,'TTT Grade Book (FOR TTT ONLY)'!E$10:K$507,7,FALSE)="Yes"),"Yes",""),
IF(AND($D$19="Yes",H392="Trainer",$D$4&lt;&gt;"- AMTC Course Launch Form -",VLOOKUP(F392,'TTT Grade Book (FOR TTT ONLY)'!E$10:K$507,7,FALSE)="No"),"No","")),"")</f>
        <v/>
      </c>
    </row>
    <row r="393" spans="9:9" hidden="1" x14ac:dyDescent="0.3">
      <c r="I393" s="210" t="str">
        <f>_xlfn.IFNA(CONCATENATE(
IF(AND($D$4="Agency Management Training Course (AMTC)",$D$19&lt;&gt;"Yes"),'AMTC Gradebook (FOR AMTC ONLY)'!BJ351,""),
IF(AND($D$19="Yes",H393="Trainer",$D$4&lt;&gt;"- AMTC Course Launch Form -",VLOOKUP(F393,'TTT Grade Book (FOR TTT ONLY)'!E$10:K$507,7,FALSE)="Yes"),"Yes",""),
IF(AND($D$19="Yes",H393="Trainer",$D$4&lt;&gt;"- AMTC Course Launch Form -",VLOOKUP(F393,'TTT Grade Book (FOR TTT ONLY)'!E$10:K$507,7,FALSE)="No"),"No","")),"")</f>
        <v/>
      </c>
    </row>
    <row r="394" spans="9:9" hidden="1" x14ac:dyDescent="0.3">
      <c r="I394" s="210" t="str">
        <f>_xlfn.IFNA(CONCATENATE(
IF(AND($D$4="Agency Management Training Course (AMTC)",$D$19&lt;&gt;"Yes"),'AMTC Gradebook (FOR AMTC ONLY)'!BJ352,""),
IF(AND($D$19="Yes",H394="Trainer",$D$4&lt;&gt;"- AMTC Course Launch Form -",VLOOKUP(F394,'TTT Grade Book (FOR TTT ONLY)'!E$10:K$507,7,FALSE)="Yes"),"Yes",""),
IF(AND($D$19="Yes",H394="Trainer",$D$4&lt;&gt;"- AMTC Course Launch Form -",VLOOKUP(F394,'TTT Grade Book (FOR TTT ONLY)'!E$10:K$507,7,FALSE)="No"),"No","")),"")</f>
        <v/>
      </c>
    </row>
    <row r="395" spans="9:9" hidden="1" x14ac:dyDescent="0.3">
      <c r="I395" s="210" t="str">
        <f>_xlfn.IFNA(CONCATENATE(
IF(AND($D$4="Agency Management Training Course (AMTC)",$D$19&lt;&gt;"Yes"),'AMTC Gradebook (FOR AMTC ONLY)'!BJ353,""),
IF(AND($D$19="Yes",H395="Trainer",$D$4&lt;&gt;"- AMTC Course Launch Form -",VLOOKUP(F395,'TTT Grade Book (FOR TTT ONLY)'!E$10:K$507,7,FALSE)="Yes"),"Yes",""),
IF(AND($D$19="Yes",H395="Trainer",$D$4&lt;&gt;"- AMTC Course Launch Form -",VLOOKUP(F395,'TTT Grade Book (FOR TTT ONLY)'!E$10:K$507,7,FALSE)="No"),"No","")),"")</f>
        <v/>
      </c>
    </row>
    <row r="396" spans="9:9" hidden="1" x14ac:dyDescent="0.3">
      <c r="I396" s="210" t="str">
        <f>_xlfn.IFNA(CONCATENATE(
IF(AND($D$4="Agency Management Training Course (AMTC)",$D$19&lt;&gt;"Yes"),'AMTC Gradebook (FOR AMTC ONLY)'!BJ354,""),
IF(AND($D$19="Yes",H396="Trainer",$D$4&lt;&gt;"- AMTC Course Launch Form -",VLOOKUP(F396,'TTT Grade Book (FOR TTT ONLY)'!E$10:K$507,7,FALSE)="Yes"),"Yes",""),
IF(AND($D$19="Yes",H396="Trainer",$D$4&lt;&gt;"- AMTC Course Launch Form -",VLOOKUP(F396,'TTT Grade Book (FOR TTT ONLY)'!E$10:K$507,7,FALSE)="No"),"No","")),"")</f>
        <v/>
      </c>
    </row>
    <row r="397" spans="9:9" hidden="1" x14ac:dyDescent="0.3">
      <c r="I397" s="210" t="str">
        <f>_xlfn.IFNA(CONCATENATE(
IF(AND($D$4="Agency Management Training Course (AMTC)",$D$19&lt;&gt;"Yes"),'AMTC Gradebook (FOR AMTC ONLY)'!BJ355,""),
IF(AND($D$19="Yes",H397="Trainer",$D$4&lt;&gt;"- AMTC Course Launch Form -",VLOOKUP(F397,'TTT Grade Book (FOR TTT ONLY)'!E$10:K$507,7,FALSE)="Yes"),"Yes",""),
IF(AND($D$19="Yes",H397="Trainer",$D$4&lt;&gt;"- AMTC Course Launch Form -",VLOOKUP(F397,'TTT Grade Book (FOR TTT ONLY)'!E$10:K$507,7,FALSE)="No"),"No","")),"")</f>
        <v/>
      </c>
    </row>
    <row r="398" spans="9:9" hidden="1" x14ac:dyDescent="0.3">
      <c r="I398" s="210" t="str">
        <f>_xlfn.IFNA(CONCATENATE(
IF(AND($D$4="Agency Management Training Course (AMTC)",$D$19&lt;&gt;"Yes"),'AMTC Gradebook (FOR AMTC ONLY)'!BJ356,""),
IF(AND($D$19="Yes",H398="Trainer",$D$4&lt;&gt;"- AMTC Course Launch Form -",VLOOKUP(F398,'TTT Grade Book (FOR TTT ONLY)'!E$10:K$507,7,FALSE)="Yes"),"Yes",""),
IF(AND($D$19="Yes",H398="Trainer",$D$4&lt;&gt;"- AMTC Course Launch Form -",VLOOKUP(F398,'TTT Grade Book (FOR TTT ONLY)'!E$10:K$507,7,FALSE)="No"),"No","")),"")</f>
        <v/>
      </c>
    </row>
    <row r="399" spans="9:9" hidden="1" x14ac:dyDescent="0.3">
      <c r="I399" s="210" t="str">
        <f>_xlfn.IFNA(CONCATENATE(
IF(AND($D$4="Agency Management Training Course (AMTC)",$D$19&lt;&gt;"Yes"),'AMTC Gradebook (FOR AMTC ONLY)'!BJ357,""),
IF(AND($D$19="Yes",H399="Trainer",$D$4&lt;&gt;"- AMTC Course Launch Form -",VLOOKUP(F399,'TTT Grade Book (FOR TTT ONLY)'!E$10:K$507,7,FALSE)="Yes"),"Yes",""),
IF(AND($D$19="Yes",H399="Trainer",$D$4&lt;&gt;"- AMTC Course Launch Form -",VLOOKUP(F399,'TTT Grade Book (FOR TTT ONLY)'!E$10:K$507,7,FALSE)="No"),"No","")),"")</f>
        <v/>
      </c>
    </row>
    <row r="400" spans="9:9" hidden="1" x14ac:dyDescent="0.3">
      <c r="I400" s="210" t="str">
        <f>_xlfn.IFNA(CONCATENATE(
IF(AND($D$4="Agency Management Training Course (AMTC)",$D$19&lt;&gt;"Yes"),'AMTC Gradebook (FOR AMTC ONLY)'!BJ358,""),
IF(AND($D$19="Yes",H400="Trainer",$D$4&lt;&gt;"- AMTC Course Launch Form -",VLOOKUP(F400,'TTT Grade Book (FOR TTT ONLY)'!E$10:K$507,7,FALSE)="Yes"),"Yes",""),
IF(AND($D$19="Yes",H400="Trainer",$D$4&lt;&gt;"- AMTC Course Launch Form -",VLOOKUP(F400,'TTT Grade Book (FOR TTT ONLY)'!E$10:K$507,7,FALSE)="No"),"No","")),"")</f>
        <v/>
      </c>
    </row>
    <row r="401" spans="9:9" hidden="1" x14ac:dyDescent="0.3">
      <c r="I401" s="210" t="str">
        <f>_xlfn.IFNA(CONCATENATE(
IF(AND($D$4="Agency Management Training Course (AMTC)",$D$19&lt;&gt;"Yes"),'AMTC Gradebook (FOR AMTC ONLY)'!BJ359,""),
IF(AND($D$19="Yes",H401="Trainer",$D$4&lt;&gt;"- AMTC Course Launch Form -",VLOOKUP(F401,'TTT Grade Book (FOR TTT ONLY)'!E$10:K$507,7,FALSE)="Yes"),"Yes",""),
IF(AND($D$19="Yes",H401="Trainer",$D$4&lt;&gt;"- AMTC Course Launch Form -",VLOOKUP(F401,'TTT Grade Book (FOR TTT ONLY)'!E$10:K$507,7,FALSE)="No"),"No","")),"")</f>
        <v/>
      </c>
    </row>
    <row r="402" spans="9:9" hidden="1" x14ac:dyDescent="0.3">
      <c r="I402" s="210" t="str">
        <f>_xlfn.IFNA(CONCATENATE(
IF(AND($D$4="Agency Management Training Course (AMTC)",$D$19&lt;&gt;"Yes"),'AMTC Gradebook (FOR AMTC ONLY)'!BJ360,""),
IF(AND($D$19="Yes",H402="Trainer",$D$4&lt;&gt;"- AMTC Course Launch Form -",VLOOKUP(F402,'TTT Grade Book (FOR TTT ONLY)'!E$10:K$507,7,FALSE)="Yes"),"Yes",""),
IF(AND($D$19="Yes",H402="Trainer",$D$4&lt;&gt;"- AMTC Course Launch Form -",VLOOKUP(F402,'TTT Grade Book (FOR TTT ONLY)'!E$10:K$507,7,FALSE)="No"),"No","")),"")</f>
        <v/>
      </c>
    </row>
    <row r="403" spans="9:9" hidden="1" x14ac:dyDescent="0.3">
      <c r="I403" s="210" t="str">
        <f>_xlfn.IFNA(CONCATENATE(
IF(AND($D$4="Agency Management Training Course (AMTC)",$D$19&lt;&gt;"Yes"),'AMTC Gradebook (FOR AMTC ONLY)'!BJ361,""),
IF(AND($D$19="Yes",H403="Trainer",$D$4&lt;&gt;"- AMTC Course Launch Form -",VLOOKUP(F403,'TTT Grade Book (FOR TTT ONLY)'!E$10:K$507,7,FALSE)="Yes"),"Yes",""),
IF(AND($D$19="Yes",H403="Trainer",$D$4&lt;&gt;"- AMTC Course Launch Form -",VLOOKUP(F403,'TTT Grade Book (FOR TTT ONLY)'!E$10:K$507,7,FALSE)="No"),"No","")),"")</f>
        <v/>
      </c>
    </row>
    <row r="404" spans="9:9" hidden="1" x14ac:dyDescent="0.3">
      <c r="I404" s="210" t="str">
        <f>_xlfn.IFNA(CONCATENATE(
IF(AND($D$4="Agency Management Training Course (AMTC)",$D$19&lt;&gt;"Yes"),'AMTC Gradebook (FOR AMTC ONLY)'!BJ362,""),
IF(AND($D$19="Yes",H404="Trainer",$D$4&lt;&gt;"- AMTC Course Launch Form -",VLOOKUP(F404,'TTT Grade Book (FOR TTT ONLY)'!E$10:K$507,7,FALSE)="Yes"),"Yes",""),
IF(AND($D$19="Yes",H404="Trainer",$D$4&lt;&gt;"- AMTC Course Launch Form -",VLOOKUP(F404,'TTT Grade Book (FOR TTT ONLY)'!E$10:K$507,7,FALSE)="No"),"No","")),"")</f>
        <v/>
      </c>
    </row>
    <row r="405" spans="9:9" hidden="1" x14ac:dyDescent="0.3">
      <c r="I405" s="210" t="str">
        <f>_xlfn.IFNA(CONCATENATE(
IF(AND($D$4="Agency Management Training Course (AMTC)",$D$19&lt;&gt;"Yes"),'AMTC Gradebook (FOR AMTC ONLY)'!BJ363,""),
IF(AND($D$19="Yes",H405="Trainer",$D$4&lt;&gt;"- AMTC Course Launch Form -",VLOOKUP(F405,'TTT Grade Book (FOR TTT ONLY)'!E$10:K$507,7,FALSE)="Yes"),"Yes",""),
IF(AND($D$19="Yes",H405="Trainer",$D$4&lt;&gt;"- AMTC Course Launch Form -",VLOOKUP(F405,'TTT Grade Book (FOR TTT ONLY)'!E$10:K$507,7,FALSE)="No"),"No","")),"")</f>
        <v/>
      </c>
    </row>
    <row r="406" spans="9:9" hidden="1" x14ac:dyDescent="0.3">
      <c r="I406" s="210" t="str">
        <f>_xlfn.IFNA(CONCATENATE(
IF(AND($D$4="Agency Management Training Course (AMTC)",$D$19&lt;&gt;"Yes"),'AMTC Gradebook (FOR AMTC ONLY)'!BJ364,""),
IF(AND($D$19="Yes",H406="Trainer",$D$4&lt;&gt;"- AMTC Course Launch Form -",VLOOKUP(F406,'TTT Grade Book (FOR TTT ONLY)'!E$10:K$507,7,FALSE)="Yes"),"Yes",""),
IF(AND($D$19="Yes",H406="Trainer",$D$4&lt;&gt;"- AMTC Course Launch Form -",VLOOKUP(F406,'TTT Grade Book (FOR TTT ONLY)'!E$10:K$507,7,FALSE)="No"),"No","")),"")</f>
        <v/>
      </c>
    </row>
    <row r="407" spans="9:9" hidden="1" x14ac:dyDescent="0.3">
      <c r="I407" s="210" t="str">
        <f>_xlfn.IFNA(CONCATENATE(
IF(AND($D$4="Agency Management Training Course (AMTC)",$D$19&lt;&gt;"Yes"),'AMTC Gradebook (FOR AMTC ONLY)'!BJ365,""),
IF(AND($D$19="Yes",H407="Trainer",$D$4&lt;&gt;"- AMTC Course Launch Form -",VLOOKUP(F407,'TTT Grade Book (FOR TTT ONLY)'!E$10:K$507,7,FALSE)="Yes"),"Yes",""),
IF(AND($D$19="Yes",H407="Trainer",$D$4&lt;&gt;"- AMTC Course Launch Form -",VLOOKUP(F407,'TTT Grade Book (FOR TTT ONLY)'!E$10:K$507,7,FALSE)="No"),"No","")),"")</f>
        <v/>
      </c>
    </row>
    <row r="408" spans="9:9" hidden="1" x14ac:dyDescent="0.3">
      <c r="I408" s="210" t="str">
        <f>_xlfn.IFNA(CONCATENATE(
IF(AND($D$4="Agency Management Training Course (AMTC)",$D$19&lt;&gt;"Yes"),'AMTC Gradebook (FOR AMTC ONLY)'!BJ366,""),
IF(AND($D$19="Yes",H408="Trainer",$D$4&lt;&gt;"- AMTC Course Launch Form -",VLOOKUP(F408,'TTT Grade Book (FOR TTT ONLY)'!E$10:K$507,7,FALSE)="Yes"),"Yes",""),
IF(AND($D$19="Yes",H408="Trainer",$D$4&lt;&gt;"- AMTC Course Launch Form -",VLOOKUP(F408,'TTT Grade Book (FOR TTT ONLY)'!E$10:K$507,7,FALSE)="No"),"No","")),"")</f>
        <v/>
      </c>
    </row>
    <row r="409" spans="9:9" hidden="1" x14ac:dyDescent="0.3">
      <c r="I409" s="210" t="str">
        <f>_xlfn.IFNA(CONCATENATE(
IF(AND($D$4="Agency Management Training Course (AMTC)",$D$19&lt;&gt;"Yes"),'AMTC Gradebook (FOR AMTC ONLY)'!BJ367,""),
IF(AND($D$19="Yes",H409="Trainer",$D$4&lt;&gt;"- AMTC Course Launch Form -",VLOOKUP(F409,'TTT Grade Book (FOR TTT ONLY)'!E$10:K$507,7,FALSE)="Yes"),"Yes",""),
IF(AND($D$19="Yes",H409="Trainer",$D$4&lt;&gt;"- AMTC Course Launch Form -",VLOOKUP(F409,'TTT Grade Book (FOR TTT ONLY)'!E$10:K$507,7,FALSE)="No"),"No","")),"")</f>
        <v/>
      </c>
    </row>
    <row r="410" spans="9:9" hidden="1" x14ac:dyDescent="0.3">
      <c r="I410" s="210" t="str">
        <f>_xlfn.IFNA(CONCATENATE(
IF(AND($D$4="Agency Management Training Course (AMTC)",$D$19&lt;&gt;"Yes"),'AMTC Gradebook (FOR AMTC ONLY)'!BJ368,""),
IF(AND($D$19="Yes",H410="Trainer",$D$4&lt;&gt;"- AMTC Course Launch Form -",VLOOKUP(F410,'TTT Grade Book (FOR TTT ONLY)'!E$10:K$507,7,FALSE)="Yes"),"Yes",""),
IF(AND($D$19="Yes",H410="Trainer",$D$4&lt;&gt;"- AMTC Course Launch Form -",VLOOKUP(F410,'TTT Grade Book (FOR TTT ONLY)'!E$10:K$507,7,FALSE)="No"),"No","")),"")</f>
        <v/>
      </c>
    </row>
    <row r="411" spans="9:9" hidden="1" x14ac:dyDescent="0.3">
      <c r="I411" s="210" t="str">
        <f>_xlfn.IFNA(CONCATENATE(
IF(AND($D$4="Agency Management Training Course (AMTC)",$D$19&lt;&gt;"Yes"),'AMTC Gradebook (FOR AMTC ONLY)'!BJ369,""),
IF(AND($D$19="Yes",H411="Trainer",$D$4&lt;&gt;"- AMTC Course Launch Form -",VLOOKUP(F411,'TTT Grade Book (FOR TTT ONLY)'!E$10:K$507,7,FALSE)="Yes"),"Yes",""),
IF(AND($D$19="Yes",H411="Trainer",$D$4&lt;&gt;"- AMTC Course Launch Form -",VLOOKUP(F411,'TTT Grade Book (FOR TTT ONLY)'!E$10:K$507,7,FALSE)="No"),"No","")),"")</f>
        <v/>
      </c>
    </row>
    <row r="412" spans="9:9" hidden="1" x14ac:dyDescent="0.3">
      <c r="I412" s="210" t="str">
        <f>_xlfn.IFNA(CONCATENATE(
IF(AND($D$4="Agency Management Training Course (AMTC)",$D$19&lt;&gt;"Yes"),'AMTC Gradebook (FOR AMTC ONLY)'!BJ370,""),
IF(AND($D$19="Yes",H412="Trainer",$D$4&lt;&gt;"- AMTC Course Launch Form -",VLOOKUP(F412,'TTT Grade Book (FOR TTT ONLY)'!E$10:K$507,7,FALSE)="Yes"),"Yes",""),
IF(AND($D$19="Yes",H412="Trainer",$D$4&lt;&gt;"- AMTC Course Launch Form -",VLOOKUP(F412,'TTT Grade Book (FOR TTT ONLY)'!E$10:K$507,7,FALSE)="No"),"No","")),"")</f>
        <v/>
      </c>
    </row>
    <row r="413" spans="9:9" hidden="1" x14ac:dyDescent="0.3">
      <c r="I413" s="210" t="str">
        <f>_xlfn.IFNA(CONCATENATE(
IF(AND($D$4="Agency Management Training Course (AMTC)",$D$19&lt;&gt;"Yes"),'AMTC Gradebook (FOR AMTC ONLY)'!BJ371,""),
IF(AND($D$19="Yes",H413="Trainer",$D$4&lt;&gt;"- AMTC Course Launch Form -",VLOOKUP(F413,'TTT Grade Book (FOR TTT ONLY)'!E$10:K$507,7,FALSE)="Yes"),"Yes",""),
IF(AND($D$19="Yes",H413="Trainer",$D$4&lt;&gt;"- AMTC Course Launch Form -",VLOOKUP(F413,'TTT Grade Book (FOR TTT ONLY)'!E$10:K$507,7,FALSE)="No"),"No","")),"")</f>
        <v/>
      </c>
    </row>
    <row r="414" spans="9:9" hidden="1" x14ac:dyDescent="0.3">
      <c r="I414" s="210" t="str">
        <f>_xlfn.IFNA(CONCATENATE(
IF(AND($D$4="Agency Management Training Course (AMTC)",$D$19&lt;&gt;"Yes"),'AMTC Gradebook (FOR AMTC ONLY)'!BJ372,""),
IF(AND($D$19="Yes",H414="Trainer",$D$4&lt;&gt;"- AMTC Course Launch Form -",VLOOKUP(F414,'TTT Grade Book (FOR TTT ONLY)'!E$10:K$507,7,FALSE)="Yes"),"Yes",""),
IF(AND($D$19="Yes",H414="Trainer",$D$4&lt;&gt;"- AMTC Course Launch Form -",VLOOKUP(F414,'TTT Grade Book (FOR TTT ONLY)'!E$10:K$507,7,FALSE)="No"),"No","")),"")</f>
        <v/>
      </c>
    </row>
    <row r="415" spans="9:9" hidden="1" x14ac:dyDescent="0.3">
      <c r="I415" s="210" t="str">
        <f>_xlfn.IFNA(CONCATENATE(
IF(AND($D$4="Agency Management Training Course (AMTC)",$D$19&lt;&gt;"Yes"),'AMTC Gradebook (FOR AMTC ONLY)'!BJ373,""),
IF(AND($D$19="Yes",H415="Trainer",$D$4&lt;&gt;"- AMTC Course Launch Form -",VLOOKUP(F415,'TTT Grade Book (FOR TTT ONLY)'!E$10:K$507,7,FALSE)="Yes"),"Yes",""),
IF(AND($D$19="Yes",H415="Trainer",$D$4&lt;&gt;"- AMTC Course Launch Form -",VLOOKUP(F415,'TTT Grade Book (FOR TTT ONLY)'!E$10:K$507,7,FALSE)="No"),"No","")),"")</f>
        <v/>
      </c>
    </row>
    <row r="416" spans="9:9" hidden="1" x14ac:dyDescent="0.3">
      <c r="I416" s="210" t="str">
        <f>_xlfn.IFNA(CONCATENATE(
IF(AND($D$4="Agency Management Training Course (AMTC)",$D$19&lt;&gt;"Yes"),'AMTC Gradebook (FOR AMTC ONLY)'!BJ374,""),
IF(AND($D$19="Yes",H416="Trainer",$D$4&lt;&gt;"- AMTC Course Launch Form -",VLOOKUP(F416,'TTT Grade Book (FOR TTT ONLY)'!E$10:K$507,7,FALSE)="Yes"),"Yes",""),
IF(AND($D$19="Yes",H416="Trainer",$D$4&lt;&gt;"- AMTC Course Launch Form -",VLOOKUP(F416,'TTT Grade Book (FOR TTT ONLY)'!E$10:K$507,7,FALSE)="No"),"No","")),"")</f>
        <v/>
      </c>
    </row>
    <row r="417" spans="9:9" hidden="1" x14ac:dyDescent="0.3">
      <c r="I417" s="210" t="str">
        <f>_xlfn.IFNA(CONCATENATE(
IF(AND($D$4="Agency Management Training Course (AMTC)",$D$19&lt;&gt;"Yes"),'AMTC Gradebook (FOR AMTC ONLY)'!BJ375,""),
IF(AND($D$19="Yes",H417="Trainer",$D$4&lt;&gt;"- AMTC Course Launch Form -",VLOOKUP(F417,'TTT Grade Book (FOR TTT ONLY)'!E$10:K$507,7,FALSE)="Yes"),"Yes",""),
IF(AND($D$19="Yes",H417="Trainer",$D$4&lt;&gt;"- AMTC Course Launch Form -",VLOOKUP(F417,'TTT Grade Book (FOR TTT ONLY)'!E$10:K$507,7,FALSE)="No"),"No","")),"")</f>
        <v/>
      </c>
    </row>
    <row r="418" spans="9:9" hidden="1" x14ac:dyDescent="0.3">
      <c r="I418" s="210" t="str">
        <f>_xlfn.IFNA(CONCATENATE(
IF(AND($D$4="Agency Management Training Course (AMTC)",$D$19&lt;&gt;"Yes"),'AMTC Gradebook (FOR AMTC ONLY)'!BJ376,""),
IF(AND($D$19="Yes",H418="Trainer",$D$4&lt;&gt;"- AMTC Course Launch Form -",VLOOKUP(F418,'TTT Grade Book (FOR TTT ONLY)'!E$10:K$507,7,FALSE)="Yes"),"Yes",""),
IF(AND($D$19="Yes",H418="Trainer",$D$4&lt;&gt;"- AMTC Course Launch Form -",VLOOKUP(F418,'TTT Grade Book (FOR TTT ONLY)'!E$10:K$507,7,FALSE)="No"),"No","")),"")</f>
        <v/>
      </c>
    </row>
    <row r="419" spans="9:9" hidden="1" x14ac:dyDescent="0.3">
      <c r="I419" s="210" t="str">
        <f>_xlfn.IFNA(CONCATENATE(
IF(AND($D$4="Agency Management Training Course (AMTC)",$D$19&lt;&gt;"Yes"),'AMTC Gradebook (FOR AMTC ONLY)'!BJ377,""),
IF(AND($D$19="Yes",H419="Trainer",$D$4&lt;&gt;"- AMTC Course Launch Form -",VLOOKUP(F419,'TTT Grade Book (FOR TTT ONLY)'!E$10:K$507,7,FALSE)="Yes"),"Yes",""),
IF(AND($D$19="Yes",H419="Trainer",$D$4&lt;&gt;"- AMTC Course Launch Form -",VLOOKUP(F419,'TTT Grade Book (FOR TTT ONLY)'!E$10:K$507,7,FALSE)="No"),"No","")),"")</f>
        <v/>
      </c>
    </row>
    <row r="420" spans="9:9" hidden="1" x14ac:dyDescent="0.3">
      <c r="I420" s="210" t="str">
        <f>_xlfn.IFNA(CONCATENATE(
IF(AND($D$4="Agency Management Training Course (AMTC)",$D$19&lt;&gt;"Yes"),'AMTC Gradebook (FOR AMTC ONLY)'!BJ378,""),
IF(AND($D$19="Yes",H420="Trainer",$D$4&lt;&gt;"- AMTC Course Launch Form -",VLOOKUP(F420,'TTT Grade Book (FOR TTT ONLY)'!E$10:K$507,7,FALSE)="Yes"),"Yes",""),
IF(AND($D$19="Yes",H420="Trainer",$D$4&lt;&gt;"- AMTC Course Launch Form -",VLOOKUP(F420,'TTT Grade Book (FOR TTT ONLY)'!E$10:K$507,7,FALSE)="No"),"No","")),"")</f>
        <v/>
      </c>
    </row>
    <row r="421" spans="9:9" hidden="1" x14ac:dyDescent="0.3">
      <c r="I421" s="210" t="str">
        <f>_xlfn.IFNA(CONCATENATE(
IF(AND($D$4="Agency Management Training Course (AMTC)",$D$19&lt;&gt;"Yes"),'AMTC Gradebook (FOR AMTC ONLY)'!BJ379,""),
IF(AND($D$19="Yes",H421="Trainer",$D$4&lt;&gt;"- AMTC Course Launch Form -",VLOOKUP(F421,'TTT Grade Book (FOR TTT ONLY)'!E$10:K$507,7,FALSE)="Yes"),"Yes",""),
IF(AND($D$19="Yes",H421="Trainer",$D$4&lt;&gt;"- AMTC Course Launch Form -",VLOOKUP(F421,'TTT Grade Book (FOR TTT ONLY)'!E$10:K$507,7,FALSE)="No"),"No","")),"")</f>
        <v/>
      </c>
    </row>
    <row r="422" spans="9:9" hidden="1" x14ac:dyDescent="0.3">
      <c r="I422" s="210" t="str">
        <f>_xlfn.IFNA(CONCATENATE(
IF(AND($D$4="Agency Management Training Course (AMTC)",$D$19&lt;&gt;"Yes"),'AMTC Gradebook (FOR AMTC ONLY)'!BJ380,""),
IF(AND($D$19="Yes",H422="Trainer",$D$4&lt;&gt;"- AMTC Course Launch Form -",VLOOKUP(F422,'TTT Grade Book (FOR TTT ONLY)'!E$10:K$507,7,FALSE)="Yes"),"Yes",""),
IF(AND($D$19="Yes",H422="Trainer",$D$4&lt;&gt;"- AMTC Course Launch Form -",VLOOKUP(F422,'TTT Grade Book (FOR TTT ONLY)'!E$10:K$507,7,FALSE)="No"),"No","")),"")</f>
        <v/>
      </c>
    </row>
    <row r="423" spans="9:9" hidden="1" x14ac:dyDescent="0.3">
      <c r="I423" s="210" t="str">
        <f>_xlfn.IFNA(CONCATENATE(
IF(AND($D$4="Agency Management Training Course (AMTC)",$D$19&lt;&gt;"Yes"),'AMTC Gradebook (FOR AMTC ONLY)'!BJ381,""),
IF(AND($D$19="Yes",H423="Trainer",$D$4&lt;&gt;"- AMTC Course Launch Form -",VLOOKUP(F423,'TTT Grade Book (FOR TTT ONLY)'!E$10:K$507,7,FALSE)="Yes"),"Yes",""),
IF(AND($D$19="Yes",H423="Trainer",$D$4&lt;&gt;"- AMTC Course Launch Form -",VLOOKUP(F423,'TTT Grade Book (FOR TTT ONLY)'!E$10:K$507,7,FALSE)="No"),"No","")),"")</f>
        <v/>
      </c>
    </row>
    <row r="424" spans="9:9" hidden="1" x14ac:dyDescent="0.3">
      <c r="I424" s="210" t="str">
        <f>_xlfn.IFNA(CONCATENATE(
IF(AND($D$4="Agency Management Training Course (AMTC)",$D$19&lt;&gt;"Yes"),'AMTC Gradebook (FOR AMTC ONLY)'!BJ382,""),
IF(AND($D$19="Yes",H424="Trainer",$D$4&lt;&gt;"- AMTC Course Launch Form -",VLOOKUP(F424,'TTT Grade Book (FOR TTT ONLY)'!E$10:K$507,7,FALSE)="Yes"),"Yes",""),
IF(AND($D$19="Yes",H424="Trainer",$D$4&lt;&gt;"- AMTC Course Launch Form -",VLOOKUP(F424,'TTT Grade Book (FOR TTT ONLY)'!E$10:K$507,7,FALSE)="No"),"No","")),"")</f>
        <v/>
      </c>
    </row>
    <row r="425" spans="9:9" hidden="1" x14ac:dyDescent="0.3">
      <c r="I425" s="210" t="str">
        <f>_xlfn.IFNA(CONCATENATE(
IF(AND($D$4="Agency Management Training Course (AMTC)",$D$19&lt;&gt;"Yes"),'AMTC Gradebook (FOR AMTC ONLY)'!BJ383,""),
IF(AND($D$19="Yes",H425="Trainer",$D$4&lt;&gt;"- AMTC Course Launch Form -",VLOOKUP(F425,'TTT Grade Book (FOR TTT ONLY)'!E$10:K$507,7,FALSE)="Yes"),"Yes",""),
IF(AND($D$19="Yes",H425="Trainer",$D$4&lt;&gt;"- AMTC Course Launch Form -",VLOOKUP(F425,'TTT Grade Book (FOR TTT ONLY)'!E$10:K$507,7,FALSE)="No"),"No","")),"")</f>
        <v/>
      </c>
    </row>
    <row r="426" spans="9:9" hidden="1" x14ac:dyDescent="0.3">
      <c r="I426" s="210" t="str">
        <f>_xlfn.IFNA(CONCATENATE(
IF(AND($D$4="Agency Management Training Course (AMTC)",$D$19&lt;&gt;"Yes"),'AMTC Gradebook (FOR AMTC ONLY)'!BJ384,""),
IF(AND($D$19="Yes",H426="Trainer",$D$4&lt;&gt;"- AMTC Course Launch Form -",VLOOKUP(F426,'TTT Grade Book (FOR TTT ONLY)'!E$10:K$507,7,FALSE)="Yes"),"Yes",""),
IF(AND($D$19="Yes",H426="Trainer",$D$4&lt;&gt;"- AMTC Course Launch Form -",VLOOKUP(F426,'TTT Grade Book (FOR TTT ONLY)'!E$10:K$507,7,FALSE)="No"),"No","")),"")</f>
        <v/>
      </c>
    </row>
    <row r="427" spans="9:9" hidden="1" x14ac:dyDescent="0.3">
      <c r="I427" s="210" t="str">
        <f>_xlfn.IFNA(CONCATENATE(
IF(AND($D$4="Agency Management Training Course (AMTC)",$D$19&lt;&gt;"Yes"),'AMTC Gradebook (FOR AMTC ONLY)'!BJ385,""),
IF(AND($D$19="Yes",H427="Trainer",$D$4&lt;&gt;"- AMTC Course Launch Form -",VLOOKUP(F427,'TTT Grade Book (FOR TTT ONLY)'!E$10:K$507,7,FALSE)="Yes"),"Yes",""),
IF(AND($D$19="Yes",H427="Trainer",$D$4&lt;&gt;"- AMTC Course Launch Form -",VLOOKUP(F427,'TTT Grade Book (FOR TTT ONLY)'!E$10:K$507,7,FALSE)="No"),"No","")),"")</f>
        <v/>
      </c>
    </row>
    <row r="428" spans="9:9" hidden="1" x14ac:dyDescent="0.3">
      <c r="I428" s="210" t="str">
        <f>_xlfn.IFNA(CONCATENATE(
IF(AND($D$4="Agency Management Training Course (AMTC)",$D$19&lt;&gt;"Yes"),'AMTC Gradebook (FOR AMTC ONLY)'!BJ386,""),
IF(AND($D$19="Yes",H428="Trainer",$D$4&lt;&gt;"- AMTC Course Launch Form -",VLOOKUP(F428,'TTT Grade Book (FOR TTT ONLY)'!E$10:K$507,7,FALSE)="Yes"),"Yes",""),
IF(AND($D$19="Yes",H428="Trainer",$D$4&lt;&gt;"- AMTC Course Launch Form -",VLOOKUP(F428,'TTT Grade Book (FOR TTT ONLY)'!E$10:K$507,7,FALSE)="No"),"No","")),"")</f>
        <v/>
      </c>
    </row>
    <row r="429" spans="9:9" hidden="1" x14ac:dyDescent="0.3">
      <c r="I429" s="210" t="str">
        <f>_xlfn.IFNA(CONCATENATE(
IF(AND($D$4="Agency Management Training Course (AMTC)",$D$19&lt;&gt;"Yes"),'AMTC Gradebook (FOR AMTC ONLY)'!BJ387,""),
IF(AND($D$19="Yes",H429="Trainer",$D$4&lt;&gt;"- AMTC Course Launch Form -",VLOOKUP(F429,'TTT Grade Book (FOR TTT ONLY)'!E$10:K$507,7,FALSE)="Yes"),"Yes",""),
IF(AND($D$19="Yes",H429="Trainer",$D$4&lt;&gt;"- AMTC Course Launch Form -",VLOOKUP(F429,'TTT Grade Book (FOR TTT ONLY)'!E$10:K$507,7,FALSE)="No"),"No","")),"")</f>
        <v/>
      </c>
    </row>
    <row r="430" spans="9:9" hidden="1" x14ac:dyDescent="0.3">
      <c r="I430" s="210" t="str">
        <f>_xlfn.IFNA(CONCATENATE(
IF(AND($D$4="Agency Management Training Course (AMTC)",$D$19&lt;&gt;"Yes"),'AMTC Gradebook (FOR AMTC ONLY)'!BJ388,""),
IF(AND($D$19="Yes",H430="Trainer",$D$4&lt;&gt;"- AMTC Course Launch Form -",VLOOKUP(F430,'TTT Grade Book (FOR TTT ONLY)'!E$10:K$507,7,FALSE)="Yes"),"Yes",""),
IF(AND($D$19="Yes",H430="Trainer",$D$4&lt;&gt;"- AMTC Course Launch Form -",VLOOKUP(F430,'TTT Grade Book (FOR TTT ONLY)'!E$10:K$507,7,FALSE)="No"),"No","")),"")</f>
        <v/>
      </c>
    </row>
    <row r="431" spans="9:9" hidden="1" x14ac:dyDescent="0.3">
      <c r="I431" s="210" t="str">
        <f>_xlfn.IFNA(CONCATENATE(
IF(AND($D$4="Agency Management Training Course (AMTC)",$D$19&lt;&gt;"Yes"),'AMTC Gradebook (FOR AMTC ONLY)'!BJ389,""),
IF(AND($D$19="Yes",H431="Trainer",$D$4&lt;&gt;"- AMTC Course Launch Form -",VLOOKUP(F431,'TTT Grade Book (FOR TTT ONLY)'!E$10:K$507,7,FALSE)="Yes"),"Yes",""),
IF(AND($D$19="Yes",H431="Trainer",$D$4&lt;&gt;"- AMTC Course Launch Form -",VLOOKUP(F431,'TTT Grade Book (FOR TTT ONLY)'!E$10:K$507,7,FALSE)="No"),"No","")),"")</f>
        <v/>
      </c>
    </row>
    <row r="432" spans="9:9" hidden="1" x14ac:dyDescent="0.3">
      <c r="I432" s="210" t="str">
        <f>_xlfn.IFNA(CONCATENATE(
IF(AND($D$4="Agency Management Training Course (AMTC)",$D$19&lt;&gt;"Yes"),'AMTC Gradebook (FOR AMTC ONLY)'!BJ390,""),
IF(AND($D$19="Yes",H432="Trainer",$D$4&lt;&gt;"- AMTC Course Launch Form -",VLOOKUP(F432,'TTT Grade Book (FOR TTT ONLY)'!E$10:K$507,7,FALSE)="Yes"),"Yes",""),
IF(AND($D$19="Yes",H432="Trainer",$D$4&lt;&gt;"- AMTC Course Launch Form -",VLOOKUP(F432,'TTT Grade Book (FOR TTT ONLY)'!E$10:K$507,7,FALSE)="No"),"No","")),"")</f>
        <v/>
      </c>
    </row>
    <row r="433" spans="9:9" hidden="1" x14ac:dyDescent="0.3">
      <c r="I433" s="210" t="str">
        <f>_xlfn.IFNA(CONCATENATE(
IF(AND($D$4="Agency Management Training Course (AMTC)",$D$19&lt;&gt;"Yes"),'AMTC Gradebook (FOR AMTC ONLY)'!BJ391,""),
IF(AND($D$19="Yes",H433="Trainer",$D$4&lt;&gt;"- AMTC Course Launch Form -",VLOOKUP(F433,'TTT Grade Book (FOR TTT ONLY)'!E$10:K$507,7,FALSE)="Yes"),"Yes",""),
IF(AND($D$19="Yes",H433="Trainer",$D$4&lt;&gt;"- AMTC Course Launch Form -",VLOOKUP(F433,'TTT Grade Book (FOR TTT ONLY)'!E$10:K$507,7,FALSE)="No"),"No","")),"")</f>
        <v/>
      </c>
    </row>
    <row r="434" spans="9:9" hidden="1" x14ac:dyDescent="0.3">
      <c r="I434" s="210" t="str">
        <f>_xlfn.IFNA(CONCATENATE(
IF(AND($D$4="Agency Management Training Course (AMTC)",$D$19&lt;&gt;"Yes"),'AMTC Gradebook (FOR AMTC ONLY)'!BJ392,""),
IF(AND($D$19="Yes",H434="Trainer",$D$4&lt;&gt;"- AMTC Course Launch Form -",VLOOKUP(F434,'TTT Grade Book (FOR TTT ONLY)'!E$10:K$507,7,FALSE)="Yes"),"Yes",""),
IF(AND($D$19="Yes",H434="Trainer",$D$4&lt;&gt;"- AMTC Course Launch Form -",VLOOKUP(F434,'TTT Grade Book (FOR TTT ONLY)'!E$10:K$507,7,FALSE)="No"),"No","")),"")</f>
        <v/>
      </c>
    </row>
    <row r="435" spans="9:9" hidden="1" x14ac:dyDescent="0.3">
      <c r="I435" s="210" t="str">
        <f>_xlfn.IFNA(CONCATENATE(
IF(AND($D$4="Agency Management Training Course (AMTC)",$D$19&lt;&gt;"Yes"),'AMTC Gradebook (FOR AMTC ONLY)'!BJ393,""),
IF(AND($D$19="Yes",H435="Trainer",$D$4&lt;&gt;"- AMTC Course Launch Form -",VLOOKUP(F435,'TTT Grade Book (FOR TTT ONLY)'!E$10:K$507,7,FALSE)="Yes"),"Yes",""),
IF(AND($D$19="Yes",H435="Trainer",$D$4&lt;&gt;"- AMTC Course Launch Form -",VLOOKUP(F435,'TTT Grade Book (FOR TTT ONLY)'!E$10:K$507,7,FALSE)="No"),"No","")),"")</f>
        <v/>
      </c>
    </row>
    <row r="436" spans="9:9" hidden="1" x14ac:dyDescent="0.3">
      <c r="I436" s="210" t="str">
        <f>_xlfn.IFNA(CONCATENATE(
IF(AND($D$4="Agency Management Training Course (AMTC)",$D$19&lt;&gt;"Yes"),'AMTC Gradebook (FOR AMTC ONLY)'!BJ394,""),
IF(AND($D$19="Yes",H436="Trainer",$D$4&lt;&gt;"- AMTC Course Launch Form -",VLOOKUP(F436,'TTT Grade Book (FOR TTT ONLY)'!E$10:K$507,7,FALSE)="Yes"),"Yes",""),
IF(AND($D$19="Yes",H436="Trainer",$D$4&lt;&gt;"- AMTC Course Launch Form -",VLOOKUP(F436,'TTT Grade Book (FOR TTT ONLY)'!E$10:K$507,7,FALSE)="No"),"No","")),"")</f>
        <v/>
      </c>
    </row>
    <row r="437" spans="9:9" hidden="1" x14ac:dyDescent="0.3">
      <c r="I437" s="210" t="str">
        <f>_xlfn.IFNA(CONCATENATE(
IF(AND($D$4="Agency Management Training Course (AMTC)",$D$19&lt;&gt;"Yes"),'AMTC Gradebook (FOR AMTC ONLY)'!BJ395,""),
IF(AND($D$19="Yes",H437="Trainer",$D$4&lt;&gt;"- AMTC Course Launch Form -",VLOOKUP(F437,'TTT Grade Book (FOR TTT ONLY)'!E$10:K$507,7,FALSE)="Yes"),"Yes",""),
IF(AND($D$19="Yes",H437="Trainer",$D$4&lt;&gt;"- AMTC Course Launch Form -",VLOOKUP(F437,'TTT Grade Book (FOR TTT ONLY)'!E$10:K$507,7,FALSE)="No"),"No","")),"")</f>
        <v/>
      </c>
    </row>
    <row r="438" spans="9:9" hidden="1" x14ac:dyDescent="0.3">
      <c r="I438" s="210" t="str">
        <f>_xlfn.IFNA(CONCATENATE(
IF(AND($D$4="Agency Management Training Course (AMTC)",$D$19&lt;&gt;"Yes"),'AMTC Gradebook (FOR AMTC ONLY)'!BJ396,""),
IF(AND($D$19="Yes",H438="Trainer",$D$4&lt;&gt;"- AMTC Course Launch Form -",VLOOKUP(F438,'TTT Grade Book (FOR TTT ONLY)'!E$10:K$507,7,FALSE)="Yes"),"Yes",""),
IF(AND($D$19="Yes",H438="Trainer",$D$4&lt;&gt;"- AMTC Course Launch Form -",VLOOKUP(F438,'TTT Grade Book (FOR TTT ONLY)'!E$10:K$507,7,FALSE)="No"),"No","")),"")</f>
        <v/>
      </c>
    </row>
    <row r="439" spans="9:9" hidden="1" x14ac:dyDescent="0.3">
      <c r="I439" s="210" t="str">
        <f>_xlfn.IFNA(CONCATENATE(
IF(AND($D$4="Agency Management Training Course (AMTC)",$D$19&lt;&gt;"Yes"),'AMTC Gradebook (FOR AMTC ONLY)'!BJ397,""),
IF(AND($D$19="Yes",H439="Trainer",$D$4&lt;&gt;"- AMTC Course Launch Form -",VLOOKUP(F439,'TTT Grade Book (FOR TTT ONLY)'!E$10:K$507,7,FALSE)="Yes"),"Yes",""),
IF(AND($D$19="Yes",H439="Trainer",$D$4&lt;&gt;"- AMTC Course Launch Form -",VLOOKUP(F439,'TTT Grade Book (FOR TTT ONLY)'!E$10:K$507,7,FALSE)="No"),"No","")),"")</f>
        <v/>
      </c>
    </row>
    <row r="440" spans="9:9" hidden="1" x14ac:dyDescent="0.3">
      <c r="I440" s="210" t="str">
        <f>_xlfn.IFNA(CONCATENATE(
IF(AND($D$4="Agency Management Training Course (AMTC)",$D$19&lt;&gt;"Yes"),'AMTC Gradebook (FOR AMTC ONLY)'!BJ398,""),
IF(AND($D$19="Yes",H440="Trainer",$D$4&lt;&gt;"- AMTC Course Launch Form -",VLOOKUP(F440,'TTT Grade Book (FOR TTT ONLY)'!E$10:K$507,7,FALSE)="Yes"),"Yes",""),
IF(AND($D$19="Yes",H440="Trainer",$D$4&lt;&gt;"- AMTC Course Launch Form -",VLOOKUP(F440,'TTT Grade Book (FOR TTT ONLY)'!E$10:K$507,7,FALSE)="No"),"No","")),"")</f>
        <v/>
      </c>
    </row>
    <row r="441" spans="9:9" hidden="1" x14ac:dyDescent="0.3">
      <c r="I441" s="210" t="str">
        <f>_xlfn.IFNA(CONCATENATE(
IF(AND($D$4="Agency Management Training Course (AMTC)",$D$19&lt;&gt;"Yes"),'AMTC Gradebook (FOR AMTC ONLY)'!BJ399,""),
IF(AND($D$19="Yes",H441="Trainer",$D$4&lt;&gt;"- AMTC Course Launch Form -",VLOOKUP(F441,'TTT Grade Book (FOR TTT ONLY)'!E$10:K$507,7,FALSE)="Yes"),"Yes",""),
IF(AND($D$19="Yes",H441="Trainer",$D$4&lt;&gt;"- AMTC Course Launch Form -",VLOOKUP(F441,'TTT Grade Book (FOR TTT ONLY)'!E$10:K$507,7,FALSE)="No"),"No","")),"")</f>
        <v/>
      </c>
    </row>
    <row r="442" spans="9:9" hidden="1" x14ac:dyDescent="0.3">
      <c r="I442" s="210" t="str">
        <f>_xlfn.IFNA(CONCATENATE(
IF(AND($D$4="Agency Management Training Course (AMTC)",$D$19&lt;&gt;"Yes"),'AMTC Gradebook (FOR AMTC ONLY)'!BJ400,""),
IF(AND($D$19="Yes",H442="Trainer",$D$4&lt;&gt;"- AMTC Course Launch Form -",VLOOKUP(F442,'TTT Grade Book (FOR TTT ONLY)'!E$10:K$507,7,FALSE)="Yes"),"Yes",""),
IF(AND($D$19="Yes",H442="Trainer",$D$4&lt;&gt;"- AMTC Course Launch Form -",VLOOKUP(F442,'TTT Grade Book (FOR TTT ONLY)'!E$10:K$507,7,FALSE)="No"),"No","")),"")</f>
        <v/>
      </c>
    </row>
    <row r="443" spans="9:9" hidden="1" x14ac:dyDescent="0.3">
      <c r="I443" s="210" t="str">
        <f>_xlfn.IFNA(CONCATENATE(
IF(AND($D$4="Agency Management Training Course (AMTC)",$D$19&lt;&gt;"Yes"),'AMTC Gradebook (FOR AMTC ONLY)'!BJ401,""),
IF(AND($D$19="Yes",H443="Trainer",$D$4&lt;&gt;"- AMTC Course Launch Form -",VLOOKUP(F443,'TTT Grade Book (FOR TTT ONLY)'!E$10:K$507,7,FALSE)="Yes"),"Yes",""),
IF(AND($D$19="Yes",H443="Trainer",$D$4&lt;&gt;"- AMTC Course Launch Form -",VLOOKUP(F443,'TTT Grade Book (FOR TTT ONLY)'!E$10:K$507,7,FALSE)="No"),"No","")),"")</f>
        <v/>
      </c>
    </row>
    <row r="444" spans="9:9" hidden="1" x14ac:dyDescent="0.3">
      <c r="I444" s="210" t="str">
        <f>_xlfn.IFNA(CONCATENATE(
IF(AND($D$4="Agency Management Training Course (AMTC)",$D$19&lt;&gt;"Yes"),'AMTC Gradebook (FOR AMTC ONLY)'!BJ402,""),
IF(AND($D$19="Yes",H444="Trainer",$D$4&lt;&gt;"- AMTC Course Launch Form -",VLOOKUP(F444,'TTT Grade Book (FOR TTT ONLY)'!E$10:K$507,7,FALSE)="Yes"),"Yes",""),
IF(AND($D$19="Yes",H444="Trainer",$D$4&lt;&gt;"- AMTC Course Launch Form -",VLOOKUP(F444,'TTT Grade Book (FOR TTT ONLY)'!E$10:K$507,7,FALSE)="No"),"No","")),"")</f>
        <v/>
      </c>
    </row>
    <row r="445" spans="9:9" hidden="1" x14ac:dyDescent="0.3">
      <c r="I445" s="210" t="str">
        <f>_xlfn.IFNA(CONCATENATE(
IF(AND($D$4="Agency Management Training Course (AMTC)",$D$19&lt;&gt;"Yes"),'AMTC Gradebook (FOR AMTC ONLY)'!BJ403,""),
IF(AND($D$19="Yes",H445="Trainer",$D$4&lt;&gt;"- AMTC Course Launch Form -",VLOOKUP(F445,'TTT Grade Book (FOR TTT ONLY)'!E$10:K$507,7,FALSE)="Yes"),"Yes",""),
IF(AND($D$19="Yes",H445="Trainer",$D$4&lt;&gt;"- AMTC Course Launch Form -",VLOOKUP(F445,'TTT Grade Book (FOR TTT ONLY)'!E$10:K$507,7,FALSE)="No"),"No","")),"")</f>
        <v/>
      </c>
    </row>
    <row r="446" spans="9:9" hidden="1" x14ac:dyDescent="0.3">
      <c r="I446" s="210" t="str">
        <f>_xlfn.IFNA(CONCATENATE(
IF(AND($D$4="Agency Management Training Course (AMTC)",$D$19&lt;&gt;"Yes"),'AMTC Gradebook (FOR AMTC ONLY)'!BJ404,""),
IF(AND($D$19="Yes",H446="Trainer",$D$4&lt;&gt;"- AMTC Course Launch Form -",VLOOKUP(F446,'TTT Grade Book (FOR TTT ONLY)'!E$10:K$507,7,FALSE)="Yes"),"Yes",""),
IF(AND($D$19="Yes",H446="Trainer",$D$4&lt;&gt;"- AMTC Course Launch Form -",VLOOKUP(F446,'TTT Grade Book (FOR TTT ONLY)'!E$10:K$507,7,FALSE)="No"),"No","")),"")</f>
        <v/>
      </c>
    </row>
    <row r="447" spans="9:9" hidden="1" x14ac:dyDescent="0.3">
      <c r="I447" s="210" t="str">
        <f>_xlfn.IFNA(CONCATENATE(
IF(AND($D$4="Agency Management Training Course (AMTC)",$D$19&lt;&gt;"Yes"),'AMTC Gradebook (FOR AMTC ONLY)'!BJ405,""),
IF(AND($D$19="Yes",H447="Trainer",$D$4&lt;&gt;"- AMTC Course Launch Form -",VLOOKUP(F447,'TTT Grade Book (FOR TTT ONLY)'!E$10:K$507,7,FALSE)="Yes"),"Yes",""),
IF(AND($D$19="Yes",H447="Trainer",$D$4&lt;&gt;"- AMTC Course Launch Form -",VLOOKUP(F447,'TTT Grade Book (FOR TTT ONLY)'!E$10:K$507,7,FALSE)="No"),"No","")),"")</f>
        <v/>
      </c>
    </row>
    <row r="448" spans="9:9" hidden="1" x14ac:dyDescent="0.3">
      <c r="I448" s="210" t="str">
        <f>_xlfn.IFNA(CONCATENATE(
IF(AND($D$4="Agency Management Training Course (AMTC)",$D$19&lt;&gt;"Yes"),'AMTC Gradebook (FOR AMTC ONLY)'!BJ406,""),
IF(AND($D$19="Yes",H448="Trainer",$D$4&lt;&gt;"- AMTC Course Launch Form -",VLOOKUP(F448,'TTT Grade Book (FOR TTT ONLY)'!E$10:K$507,7,FALSE)="Yes"),"Yes",""),
IF(AND($D$19="Yes",H448="Trainer",$D$4&lt;&gt;"- AMTC Course Launch Form -",VLOOKUP(F448,'TTT Grade Book (FOR TTT ONLY)'!E$10:K$507,7,FALSE)="No"),"No","")),"")</f>
        <v/>
      </c>
    </row>
    <row r="449" spans="9:9" hidden="1" x14ac:dyDescent="0.3">
      <c r="I449" s="210" t="str">
        <f>_xlfn.IFNA(CONCATENATE(
IF(AND($D$4="Agency Management Training Course (AMTC)",$D$19&lt;&gt;"Yes"),'AMTC Gradebook (FOR AMTC ONLY)'!BJ407,""),
IF(AND($D$19="Yes",H449="Trainer",$D$4&lt;&gt;"- AMTC Course Launch Form -",VLOOKUP(F449,'TTT Grade Book (FOR TTT ONLY)'!E$10:K$507,7,FALSE)="Yes"),"Yes",""),
IF(AND($D$19="Yes",H449="Trainer",$D$4&lt;&gt;"- AMTC Course Launch Form -",VLOOKUP(F449,'TTT Grade Book (FOR TTT ONLY)'!E$10:K$507,7,FALSE)="No"),"No","")),"")</f>
        <v/>
      </c>
    </row>
    <row r="450" spans="9:9" hidden="1" x14ac:dyDescent="0.3">
      <c r="I450" s="210" t="str">
        <f>_xlfn.IFNA(CONCATENATE(
IF(AND($D$4="Agency Management Training Course (AMTC)",$D$19&lt;&gt;"Yes"),'AMTC Gradebook (FOR AMTC ONLY)'!BJ408,""),
IF(AND($D$19="Yes",H450="Trainer",$D$4&lt;&gt;"- AMTC Course Launch Form -",VLOOKUP(F450,'TTT Grade Book (FOR TTT ONLY)'!E$10:K$507,7,FALSE)="Yes"),"Yes",""),
IF(AND($D$19="Yes",H450="Trainer",$D$4&lt;&gt;"- AMTC Course Launch Form -",VLOOKUP(F450,'TTT Grade Book (FOR TTT ONLY)'!E$10:K$507,7,FALSE)="No"),"No","")),"")</f>
        <v/>
      </c>
    </row>
    <row r="451" spans="9:9" hidden="1" x14ac:dyDescent="0.3">
      <c r="I451" s="210" t="str">
        <f>_xlfn.IFNA(CONCATENATE(
IF(AND($D$4="Agency Management Training Course (AMTC)",$D$19&lt;&gt;"Yes"),'AMTC Gradebook (FOR AMTC ONLY)'!BJ409,""),
IF(AND($D$19="Yes",H451="Trainer",$D$4&lt;&gt;"- AMTC Course Launch Form -",VLOOKUP(F451,'TTT Grade Book (FOR TTT ONLY)'!E$10:K$507,7,FALSE)="Yes"),"Yes",""),
IF(AND($D$19="Yes",H451="Trainer",$D$4&lt;&gt;"- AMTC Course Launch Form -",VLOOKUP(F451,'TTT Grade Book (FOR TTT ONLY)'!E$10:K$507,7,FALSE)="No"),"No","")),"")</f>
        <v/>
      </c>
    </row>
    <row r="452" spans="9:9" hidden="1" x14ac:dyDescent="0.3">
      <c r="I452" s="210" t="str">
        <f>_xlfn.IFNA(CONCATENATE(
IF(AND($D$4="Agency Management Training Course (AMTC)",$D$19&lt;&gt;"Yes"),'AMTC Gradebook (FOR AMTC ONLY)'!BJ410,""),
IF(AND($D$19="Yes",H452="Trainer",$D$4&lt;&gt;"- AMTC Course Launch Form -",VLOOKUP(F452,'TTT Grade Book (FOR TTT ONLY)'!E$10:K$507,7,FALSE)="Yes"),"Yes",""),
IF(AND($D$19="Yes",H452="Trainer",$D$4&lt;&gt;"- AMTC Course Launch Form -",VLOOKUP(F452,'TTT Grade Book (FOR TTT ONLY)'!E$10:K$507,7,FALSE)="No"),"No","")),"")</f>
        <v/>
      </c>
    </row>
    <row r="453" spans="9:9" hidden="1" x14ac:dyDescent="0.3">
      <c r="I453" s="210" t="str">
        <f>_xlfn.IFNA(CONCATENATE(
IF(AND($D$4="Agency Management Training Course (AMTC)",$D$19&lt;&gt;"Yes"),'AMTC Gradebook (FOR AMTC ONLY)'!BJ411,""),
IF(AND($D$19="Yes",H453="Trainer",$D$4&lt;&gt;"- AMTC Course Launch Form -",VLOOKUP(F453,'TTT Grade Book (FOR TTT ONLY)'!E$10:K$507,7,FALSE)="Yes"),"Yes",""),
IF(AND($D$19="Yes",H453="Trainer",$D$4&lt;&gt;"- AMTC Course Launch Form -",VLOOKUP(F453,'TTT Grade Book (FOR TTT ONLY)'!E$10:K$507,7,FALSE)="No"),"No","")),"")</f>
        <v/>
      </c>
    </row>
    <row r="454" spans="9:9" hidden="1" x14ac:dyDescent="0.3">
      <c r="I454" s="210" t="str">
        <f>_xlfn.IFNA(CONCATENATE(
IF(AND($D$4="Agency Management Training Course (AMTC)",$D$19&lt;&gt;"Yes"),'AMTC Gradebook (FOR AMTC ONLY)'!BJ412,""),
IF(AND($D$19="Yes",H454="Trainer",$D$4&lt;&gt;"- AMTC Course Launch Form -",VLOOKUP(F454,'TTT Grade Book (FOR TTT ONLY)'!E$10:K$507,7,FALSE)="Yes"),"Yes",""),
IF(AND($D$19="Yes",H454="Trainer",$D$4&lt;&gt;"- AMTC Course Launch Form -",VLOOKUP(F454,'TTT Grade Book (FOR TTT ONLY)'!E$10:K$507,7,FALSE)="No"),"No","")),"")</f>
        <v/>
      </c>
    </row>
    <row r="455" spans="9:9" hidden="1" x14ac:dyDescent="0.3">
      <c r="I455" s="210" t="str">
        <f>_xlfn.IFNA(CONCATENATE(
IF(AND($D$4="Agency Management Training Course (AMTC)",$D$19&lt;&gt;"Yes"),'AMTC Gradebook (FOR AMTC ONLY)'!BJ413,""),
IF(AND($D$19="Yes",H455="Trainer",$D$4&lt;&gt;"- AMTC Course Launch Form -",VLOOKUP(F455,'TTT Grade Book (FOR TTT ONLY)'!E$10:K$507,7,FALSE)="Yes"),"Yes",""),
IF(AND($D$19="Yes",H455="Trainer",$D$4&lt;&gt;"- AMTC Course Launch Form -",VLOOKUP(F455,'TTT Grade Book (FOR TTT ONLY)'!E$10:K$507,7,FALSE)="No"),"No","")),"")</f>
        <v/>
      </c>
    </row>
    <row r="456" spans="9:9" hidden="1" x14ac:dyDescent="0.3">
      <c r="I456" s="210" t="str">
        <f>_xlfn.IFNA(CONCATENATE(
IF(AND($D$4="Agency Management Training Course (AMTC)",$D$19&lt;&gt;"Yes"),'AMTC Gradebook (FOR AMTC ONLY)'!BJ414,""),
IF(AND($D$19="Yes",H456="Trainer",$D$4&lt;&gt;"- AMTC Course Launch Form -",VLOOKUP(F456,'TTT Grade Book (FOR TTT ONLY)'!E$10:K$507,7,FALSE)="Yes"),"Yes",""),
IF(AND($D$19="Yes",H456="Trainer",$D$4&lt;&gt;"- AMTC Course Launch Form -",VLOOKUP(F456,'TTT Grade Book (FOR TTT ONLY)'!E$10:K$507,7,FALSE)="No"),"No","")),"")</f>
        <v/>
      </c>
    </row>
    <row r="457" spans="9:9" hidden="1" x14ac:dyDescent="0.3">
      <c r="I457" s="210" t="str">
        <f>_xlfn.IFNA(CONCATENATE(
IF(AND($D$4="Agency Management Training Course (AMTC)",$D$19&lt;&gt;"Yes"),'AMTC Gradebook (FOR AMTC ONLY)'!BJ415,""),
IF(AND($D$19="Yes",H457="Trainer",$D$4&lt;&gt;"- AMTC Course Launch Form -",VLOOKUP(F457,'TTT Grade Book (FOR TTT ONLY)'!E$10:K$507,7,FALSE)="Yes"),"Yes",""),
IF(AND($D$19="Yes",H457="Trainer",$D$4&lt;&gt;"- AMTC Course Launch Form -",VLOOKUP(F457,'TTT Grade Book (FOR TTT ONLY)'!E$10:K$507,7,FALSE)="No"),"No","")),"")</f>
        <v/>
      </c>
    </row>
    <row r="458" spans="9:9" hidden="1" x14ac:dyDescent="0.3">
      <c r="I458" s="210" t="str">
        <f>_xlfn.IFNA(CONCATENATE(
IF(AND($D$4="Agency Management Training Course (AMTC)",$D$19&lt;&gt;"Yes"),'AMTC Gradebook (FOR AMTC ONLY)'!BJ416,""),
IF(AND($D$19="Yes",H458="Trainer",$D$4&lt;&gt;"- AMTC Course Launch Form -",VLOOKUP(F458,'TTT Grade Book (FOR TTT ONLY)'!E$10:K$507,7,FALSE)="Yes"),"Yes",""),
IF(AND($D$19="Yes",H458="Trainer",$D$4&lt;&gt;"- AMTC Course Launch Form -",VLOOKUP(F458,'TTT Grade Book (FOR TTT ONLY)'!E$10:K$507,7,FALSE)="No"),"No","")),"")</f>
        <v/>
      </c>
    </row>
    <row r="459" spans="9:9" hidden="1" x14ac:dyDescent="0.3">
      <c r="I459" s="210" t="str">
        <f>_xlfn.IFNA(CONCATENATE(
IF(AND($D$4="Agency Management Training Course (AMTC)",$D$19&lt;&gt;"Yes"),'AMTC Gradebook (FOR AMTC ONLY)'!BJ417,""),
IF(AND($D$19="Yes",H459="Trainer",$D$4&lt;&gt;"- AMTC Course Launch Form -",VLOOKUP(F459,'TTT Grade Book (FOR TTT ONLY)'!E$10:K$507,7,FALSE)="Yes"),"Yes",""),
IF(AND($D$19="Yes",H459="Trainer",$D$4&lt;&gt;"- AMTC Course Launch Form -",VLOOKUP(F459,'TTT Grade Book (FOR TTT ONLY)'!E$10:K$507,7,FALSE)="No"),"No","")),"")</f>
        <v/>
      </c>
    </row>
    <row r="460" spans="9:9" hidden="1" x14ac:dyDescent="0.3">
      <c r="I460" s="210" t="str">
        <f>_xlfn.IFNA(CONCATENATE(
IF(AND($D$4="Agency Management Training Course (AMTC)",$D$19&lt;&gt;"Yes"),'AMTC Gradebook (FOR AMTC ONLY)'!BJ418,""),
IF(AND($D$19="Yes",H460="Trainer",$D$4&lt;&gt;"- AMTC Course Launch Form -",VLOOKUP(F460,'TTT Grade Book (FOR TTT ONLY)'!E$10:K$507,7,FALSE)="Yes"),"Yes",""),
IF(AND($D$19="Yes",H460="Trainer",$D$4&lt;&gt;"- AMTC Course Launch Form -",VLOOKUP(F460,'TTT Grade Book (FOR TTT ONLY)'!E$10:K$507,7,FALSE)="No"),"No","")),"")</f>
        <v/>
      </c>
    </row>
    <row r="461" spans="9:9" hidden="1" x14ac:dyDescent="0.3">
      <c r="I461" s="210" t="str">
        <f>_xlfn.IFNA(CONCATENATE(
IF(AND($D$4="Agency Management Training Course (AMTC)",$D$19&lt;&gt;"Yes"),'AMTC Gradebook (FOR AMTC ONLY)'!BJ419,""),
IF(AND($D$19="Yes",H461="Trainer",$D$4&lt;&gt;"- AMTC Course Launch Form -",VLOOKUP(F461,'TTT Grade Book (FOR TTT ONLY)'!E$10:K$507,7,FALSE)="Yes"),"Yes",""),
IF(AND($D$19="Yes",H461="Trainer",$D$4&lt;&gt;"- AMTC Course Launch Form -",VLOOKUP(F461,'TTT Grade Book (FOR TTT ONLY)'!E$10:K$507,7,FALSE)="No"),"No","")),"")</f>
        <v/>
      </c>
    </row>
    <row r="462" spans="9:9" hidden="1" x14ac:dyDescent="0.3">
      <c r="I462" s="210" t="str">
        <f>_xlfn.IFNA(CONCATENATE(
IF(AND($D$4="Agency Management Training Course (AMTC)",$D$19&lt;&gt;"Yes"),'AMTC Gradebook (FOR AMTC ONLY)'!BJ420,""),
IF(AND($D$19="Yes",H462="Trainer",$D$4&lt;&gt;"- AMTC Course Launch Form -",VLOOKUP(F462,'TTT Grade Book (FOR TTT ONLY)'!E$10:K$507,7,FALSE)="Yes"),"Yes",""),
IF(AND($D$19="Yes",H462="Trainer",$D$4&lt;&gt;"- AMTC Course Launch Form -",VLOOKUP(F462,'TTT Grade Book (FOR TTT ONLY)'!E$10:K$507,7,FALSE)="No"),"No","")),"")</f>
        <v/>
      </c>
    </row>
    <row r="463" spans="9:9" hidden="1" x14ac:dyDescent="0.3">
      <c r="I463" s="210" t="str">
        <f>_xlfn.IFNA(CONCATENATE(
IF(AND($D$4="Agency Management Training Course (AMTC)",$D$19&lt;&gt;"Yes"),'AMTC Gradebook (FOR AMTC ONLY)'!BJ421,""),
IF(AND($D$19="Yes",H463="Trainer",$D$4&lt;&gt;"- AMTC Course Launch Form -",VLOOKUP(F463,'TTT Grade Book (FOR TTT ONLY)'!E$10:K$507,7,FALSE)="Yes"),"Yes",""),
IF(AND($D$19="Yes",H463="Trainer",$D$4&lt;&gt;"- AMTC Course Launch Form -",VLOOKUP(F463,'TTT Grade Book (FOR TTT ONLY)'!E$10:K$507,7,FALSE)="No"),"No","")),"")</f>
        <v/>
      </c>
    </row>
    <row r="464" spans="9:9" hidden="1" x14ac:dyDescent="0.3">
      <c r="I464" s="210" t="str">
        <f>_xlfn.IFNA(CONCATENATE(
IF(AND($D$4="Agency Management Training Course (AMTC)",$D$19&lt;&gt;"Yes"),'AMTC Gradebook (FOR AMTC ONLY)'!BJ422,""),
IF(AND($D$19="Yes",H464="Trainer",$D$4&lt;&gt;"- AMTC Course Launch Form -",VLOOKUP(F464,'TTT Grade Book (FOR TTT ONLY)'!E$10:K$507,7,FALSE)="Yes"),"Yes",""),
IF(AND($D$19="Yes",H464="Trainer",$D$4&lt;&gt;"- AMTC Course Launch Form -",VLOOKUP(F464,'TTT Grade Book (FOR TTT ONLY)'!E$10:K$507,7,FALSE)="No"),"No","")),"")</f>
        <v/>
      </c>
    </row>
    <row r="465" spans="9:9" hidden="1" x14ac:dyDescent="0.3">
      <c r="I465" s="210" t="str">
        <f>_xlfn.IFNA(CONCATENATE(
IF(AND($D$4="Agency Management Training Course (AMTC)",$D$19&lt;&gt;"Yes"),'AMTC Gradebook (FOR AMTC ONLY)'!BJ423,""),
IF(AND($D$19="Yes",H465="Trainer",$D$4&lt;&gt;"- AMTC Course Launch Form -",VLOOKUP(F465,'TTT Grade Book (FOR TTT ONLY)'!E$10:K$507,7,FALSE)="Yes"),"Yes",""),
IF(AND($D$19="Yes",H465="Trainer",$D$4&lt;&gt;"- AMTC Course Launch Form -",VLOOKUP(F465,'TTT Grade Book (FOR TTT ONLY)'!E$10:K$507,7,FALSE)="No"),"No","")),"")</f>
        <v/>
      </c>
    </row>
    <row r="466" spans="9:9" hidden="1" x14ac:dyDescent="0.3">
      <c r="I466" s="210" t="str">
        <f>_xlfn.IFNA(CONCATENATE(
IF(AND($D$4="Agency Management Training Course (AMTC)",$D$19&lt;&gt;"Yes"),'AMTC Gradebook (FOR AMTC ONLY)'!BJ424,""),
IF(AND($D$19="Yes",H466="Trainer",$D$4&lt;&gt;"- AMTC Course Launch Form -",VLOOKUP(F466,'TTT Grade Book (FOR TTT ONLY)'!E$10:K$507,7,FALSE)="Yes"),"Yes",""),
IF(AND($D$19="Yes",H466="Trainer",$D$4&lt;&gt;"- AMTC Course Launch Form -",VLOOKUP(F466,'TTT Grade Book (FOR TTT ONLY)'!E$10:K$507,7,FALSE)="No"),"No","")),"")</f>
        <v/>
      </c>
    </row>
    <row r="467" spans="9:9" hidden="1" x14ac:dyDescent="0.3">
      <c r="I467" s="210" t="str">
        <f>_xlfn.IFNA(CONCATENATE(
IF(AND($D$4="Agency Management Training Course (AMTC)",$D$19&lt;&gt;"Yes"),'AMTC Gradebook (FOR AMTC ONLY)'!BJ425,""),
IF(AND($D$19="Yes",H467="Trainer",$D$4&lt;&gt;"- AMTC Course Launch Form -",VLOOKUP(F467,'TTT Grade Book (FOR TTT ONLY)'!E$10:K$507,7,FALSE)="Yes"),"Yes",""),
IF(AND($D$19="Yes",H467="Trainer",$D$4&lt;&gt;"- AMTC Course Launch Form -",VLOOKUP(F467,'TTT Grade Book (FOR TTT ONLY)'!E$10:K$507,7,FALSE)="No"),"No","")),"")</f>
        <v/>
      </c>
    </row>
    <row r="468" spans="9:9" hidden="1" x14ac:dyDescent="0.3">
      <c r="I468" s="210" t="str">
        <f>_xlfn.IFNA(CONCATENATE(
IF(AND($D$4="Agency Management Training Course (AMTC)",$D$19&lt;&gt;"Yes"),'AMTC Gradebook (FOR AMTC ONLY)'!BJ426,""),
IF(AND($D$19="Yes",H468="Trainer",$D$4&lt;&gt;"- AMTC Course Launch Form -",VLOOKUP(F468,'TTT Grade Book (FOR TTT ONLY)'!E$10:K$507,7,FALSE)="Yes"),"Yes",""),
IF(AND($D$19="Yes",H468="Trainer",$D$4&lt;&gt;"- AMTC Course Launch Form -",VLOOKUP(F468,'TTT Grade Book (FOR TTT ONLY)'!E$10:K$507,7,FALSE)="No"),"No","")),"")</f>
        <v/>
      </c>
    </row>
    <row r="469" spans="9:9" hidden="1" x14ac:dyDescent="0.3">
      <c r="I469" s="210" t="str">
        <f>_xlfn.IFNA(CONCATENATE(
IF(AND($D$4="Agency Management Training Course (AMTC)",$D$19&lt;&gt;"Yes"),'AMTC Gradebook (FOR AMTC ONLY)'!BJ427,""),
IF(AND($D$19="Yes",H469="Trainer",$D$4&lt;&gt;"- AMTC Course Launch Form -",VLOOKUP(F469,'TTT Grade Book (FOR TTT ONLY)'!E$10:K$507,7,FALSE)="Yes"),"Yes",""),
IF(AND($D$19="Yes",H469="Trainer",$D$4&lt;&gt;"- AMTC Course Launch Form -",VLOOKUP(F469,'TTT Grade Book (FOR TTT ONLY)'!E$10:K$507,7,FALSE)="No"),"No","")),"")</f>
        <v/>
      </c>
    </row>
    <row r="470" spans="9:9" hidden="1" x14ac:dyDescent="0.3">
      <c r="I470" s="210" t="str">
        <f>_xlfn.IFNA(CONCATENATE(
IF(AND($D$4="Agency Management Training Course (AMTC)",$D$19&lt;&gt;"Yes"),'AMTC Gradebook (FOR AMTC ONLY)'!BJ428,""),
IF(AND($D$19="Yes",H470="Trainer",$D$4&lt;&gt;"- AMTC Course Launch Form -",VLOOKUP(F470,'TTT Grade Book (FOR TTT ONLY)'!E$10:K$507,7,FALSE)="Yes"),"Yes",""),
IF(AND($D$19="Yes",H470="Trainer",$D$4&lt;&gt;"- AMTC Course Launch Form -",VLOOKUP(F470,'TTT Grade Book (FOR TTT ONLY)'!E$10:K$507,7,FALSE)="No"),"No","")),"")</f>
        <v/>
      </c>
    </row>
    <row r="471" spans="9:9" hidden="1" x14ac:dyDescent="0.3">
      <c r="I471" s="210" t="str">
        <f>_xlfn.IFNA(CONCATENATE(
IF(AND($D$4="Agency Management Training Course (AMTC)",$D$19&lt;&gt;"Yes"),'AMTC Gradebook (FOR AMTC ONLY)'!BJ429,""),
IF(AND($D$19="Yes",H471="Trainer",$D$4&lt;&gt;"- AMTC Course Launch Form -",VLOOKUP(F471,'TTT Grade Book (FOR TTT ONLY)'!E$10:K$507,7,FALSE)="Yes"),"Yes",""),
IF(AND($D$19="Yes",H471="Trainer",$D$4&lt;&gt;"- AMTC Course Launch Form -",VLOOKUP(F471,'TTT Grade Book (FOR TTT ONLY)'!E$10:K$507,7,FALSE)="No"),"No","")),"")</f>
        <v/>
      </c>
    </row>
    <row r="472" spans="9:9" hidden="1" x14ac:dyDescent="0.3">
      <c r="I472" s="210" t="str">
        <f>_xlfn.IFNA(CONCATENATE(
IF(AND($D$4="Agency Management Training Course (AMTC)",$D$19&lt;&gt;"Yes"),'AMTC Gradebook (FOR AMTC ONLY)'!BJ430,""),
IF(AND($D$19="Yes",H472="Trainer",$D$4&lt;&gt;"- AMTC Course Launch Form -",VLOOKUP(F472,'TTT Grade Book (FOR TTT ONLY)'!E$10:K$507,7,FALSE)="Yes"),"Yes",""),
IF(AND($D$19="Yes",H472="Trainer",$D$4&lt;&gt;"- AMTC Course Launch Form -",VLOOKUP(F472,'TTT Grade Book (FOR TTT ONLY)'!E$10:K$507,7,FALSE)="No"),"No","")),"")</f>
        <v/>
      </c>
    </row>
    <row r="473" spans="9:9" hidden="1" x14ac:dyDescent="0.3">
      <c r="I473" s="210" t="str">
        <f>_xlfn.IFNA(CONCATENATE(
IF(AND($D$4="Agency Management Training Course (AMTC)",$D$19&lt;&gt;"Yes"),'AMTC Gradebook (FOR AMTC ONLY)'!BJ431,""),
IF(AND($D$19="Yes",H473="Trainer",$D$4&lt;&gt;"- AMTC Course Launch Form -",VLOOKUP(F473,'TTT Grade Book (FOR TTT ONLY)'!E$10:K$507,7,FALSE)="Yes"),"Yes",""),
IF(AND($D$19="Yes",H473="Trainer",$D$4&lt;&gt;"- AMTC Course Launch Form -",VLOOKUP(F473,'TTT Grade Book (FOR TTT ONLY)'!E$10:K$507,7,FALSE)="No"),"No","")),"")</f>
        <v/>
      </c>
    </row>
    <row r="474" spans="9:9" hidden="1" x14ac:dyDescent="0.3">
      <c r="I474" s="210" t="str">
        <f>_xlfn.IFNA(CONCATENATE(
IF(AND($D$4="Agency Management Training Course (AMTC)",$D$19&lt;&gt;"Yes"),'AMTC Gradebook (FOR AMTC ONLY)'!BJ432,""),
IF(AND($D$19="Yes",H474="Trainer",$D$4&lt;&gt;"- AMTC Course Launch Form -",VLOOKUP(F474,'TTT Grade Book (FOR TTT ONLY)'!E$10:K$507,7,FALSE)="Yes"),"Yes",""),
IF(AND($D$19="Yes",H474="Trainer",$D$4&lt;&gt;"- AMTC Course Launch Form -",VLOOKUP(F474,'TTT Grade Book (FOR TTT ONLY)'!E$10:K$507,7,FALSE)="No"),"No","")),"")</f>
        <v/>
      </c>
    </row>
    <row r="475" spans="9:9" hidden="1" x14ac:dyDescent="0.3">
      <c r="I475" s="210" t="str">
        <f>_xlfn.IFNA(CONCATENATE(
IF(AND($D$4="Agency Management Training Course (AMTC)",$D$19&lt;&gt;"Yes"),'AMTC Gradebook (FOR AMTC ONLY)'!BJ433,""),
IF(AND($D$19="Yes",H475="Trainer",$D$4&lt;&gt;"- AMTC Course Launch Form -",VLOOKUP(F475,'TTT Grade Book (FOR TTT ONLY)'!E$10:K$507,7,FALSE)="Yes"),"Yes",""),
IF(AND($D$19="Yes",H475="Trainer",$D$4&lt;&gt;"- AMTC Course Launch Form -",VLOOKUP(F475,'TTT Grade Book (FOR TTT ONLY)'!E$10:K$507,7,FALSE)="No"),"No","")),"")</f>
        <v/>
      </c>
    </row>
    <row r="476" spans="9:9" hidden="1" x14ac:dyDescent="0.3">
      <c r="I476" s="210" t="str">
        <f>_xlfn.IFNA(CONCATENATE(
IF(AND($D$4="Agency Management Training Course (AMTC)",$D$19&lt;&gt;"Yes"),'AMTC Gradebook (FOR AMTC ONLY)'!BJ434,""),
IF(AND($D$19="Yes",H476="Trainer",$D$4&lt;&gt;"- AMTC Course Launch Form -",VLOOKUP(F476,'TTT Grade Book (FOR TTT ONLY)'!E$10:K$507,7,FALSE)="Yes"),"Yes",""),
IF(AND($D$19="Yes",H476="Trainer",$D$4&lt;&gt;"- AMTC Course Launch Form -",VLOOKUP(F476,'TTT Grade Book (FOR TTT ONLY)'!E$10:K$507,7,FALSE)="No"),"No","")),"")</f>
        <v/>
      </c>
    </row>
    <row r="477" spans="9:9" hidden="1" x14ac:dyDescent="0.3">
      <c r="I477" s="210" t="str">
        <f>_xlfn.IFNA(CONCATENATE(
IF(AND($D$4="Agency Management Training Course (AMTC)",$D$19&lt;&gt;"Yes"),'AMTC Gradebook (FOR AMTC ONLY)'!BJ435,""),
IF(AND($D$19="Yes",H477="Trainer",$D$4&lt;&gt;"- AMTC Course Launch Form -",VLOOKUP(F477,'TTT Grade Book (FOR TTT ONLY)'!E$10:K$507,7,FALSE)="Yes"),"Yes",""),
IF(AND($D$19="Yes",H477="Trainer",$D$4&lt;&gt;"- AMTC Course Launch Form -",VLOOKUP(F477,'TTT Grade Book (FOR TTT ONLY)'!E$10:K$507,7,FALSE)="No"),"No","")),"")</f>
        <v/>
      </c>
    </row>
    <row r="478" spans="9:9" hidden="1" x14ac:dyDescent="0.3">
      <c r="I478" s="210" t="str">
        <f>_xlfn.IFNA(CONCATENATE(
IF(AND($D$4="Agency Management Training Course (AMTC)",$D$19&lt;&gt;"Yes"),'AMTC Gradebook (FOR AMTC ONLY)'!BJ436,""),
IF(AND($D$19="Yes",H478="Trainer",$D$4&lt;&gt;"- AMTC Course Launch Form -",VLOOKUP(F478,'TTT Grade Book (FOR TTT ONLY)'!E$10:K$507,7,FALSE)="Yes"),"Yes",""),
IF(AND($D$19="Yes",H478="Trainer",$D$4&lt;&gt;"- AMTC Course Launch Form -",VLOOKUP(F478,'TTT Grade Book (FOR TTT ONLY)'!E$10:K$507,7,FALSE)="No"),"No","")),"")</f>
        <v/>
      </c>
    </row>
    <row r="479" spans="9:9" hidden="1" x14ac:dyDescent="0.3">
      <c r="I479" s="210" t="str">
        <f>_xlfn.IFNA(CONCATENATE(
IF(AND($D$4="Agency Management Training Course (AMTC)",$D$19&lt;&gt;"Yes"),'AMTC Gradebook (FOR AMTC ONLY)'!BJ437,""),
IF(AND($D$19="Yes",H479="Trainer",$D$4&lt;&gt;"- AMTC Course Launch Form -",VLOOKUP(F479,'TTT Grade Book (FOR TTT ONLY)'!E$10:K$507,7,FALSE)="Yes"),"Yes",""),
IF(AND($D$19="Yes",H479="Trainer",$D$4&lt;&gt;"- AMTC Course Launch Form -",VLOOKUP(F479,'TTT Grade Book (FOR TTT ONLY)'!E$10:K$507,7,FALSE)="No"),"No","")),"")</f>
        <v/>
      </c>
    </row>
    <row r="480" spans="9:9" hidden="1" x14ac:dyDescent="0.3">
      <c r="I480" s="210" t="str">
        <f>_xlfn.IFNA(CONCATENATE(
IF(AND($D$4="Agency Management Training Course (AMTC)",$D$19&lt;&gt;"Yes"),'AMTC Gradebook (FOR AMTC ONLY)'!BJ438,""),
IF(AND($D$19="Yes",H480="Trainer",$D$4&lt;&gt;"- AMTC Course Launch Form -",VLOOKUP(F480,'TTT Grade Book (FOR TTT ONLY)'!E$10:K$507,7,FALSE)="Yes"),"Yes",""),
IF(AND($D$19="Yes",H480="Trainer",$D$4&lt;&gt;"- AMTC Course Launch Form -",VLOOKUP(F480,'TTT Grade Book (FOR TTT ONLY)'!E$10:K$507,7,FALSE)="No"),"No","")),"")</f>
        <v/>
      </c>
    </row>
    <row r="481" spans="9:9" hidden="1" x14ac:dyDescent="0.3">
      <c r="I481" s="210" t="str">
        <f>_xlfn.IFNA(CONCATENATE(
IF(AND($D$4="Agency Management Training Course (AMTC)",$D$19&lt;&gt;"Yes"),'AMTC Gradebook (FOR AMTC ONLY)'!BJ439,""),
IF(AND($D$19="Yes",H481="Trainer",$D$4&lt;&gt;"- AMTC Course Launch Form -",VLOOKUP(F481,'TTT Grade Book (FOR TTT ONLY)'!E$10:K$507,7,FALSE)="Yes"),"Yes",""),
IF(AND($D$19="Yes",H481="Trainer",$D$4&lt;&gt;"- AMTC Course Launch Form -",VLOOKUP(F481,'TTT Grade Book (FOR TTT ONLY)'!E$10:K$507,7,FALSE)="No"),"No","")),"")</f>
        <v/>
      </c>
    </row>
    <row r="482" spans="9:9" hidden="1" x14ac:dyDescent="0.3">
      <c r="I482" s="210" t="str">
        <f>_xlfn.IFNA(CONCATENATE(
IF(AND($D$4="Agency Management Training Course (AMTC)",$D$19&lt;&gt;"Yes"),'AMTC Gradebook (FOR AMTC ONLY)'!BJ440,""),
IF(AND($D$19="Yes",H482="Trainer",$D$4&lt;&gt;"- AMTC Course Launch Form -",VLOOKUP(F482,'TTT Grade Book (FOR TTT ONLY)'!E$10:K$507,7,FALSE)="Yes"),"Yes",""),
IF(AND($D$19="Yes",H482="Trainer",$D$4&lt;&gt;"- AMTC Course Launch Form -",VLOOKUP(F482,'TTT Grade Book (FOR TTT ONLY)'!E$10:K$507,7,FALSE)="No"),"No","")),"")</f>
        <v/>
      </c>
    </row>
    <row r="483" spans="9:9" hidden="1" x14ac:dyDescent="0.3">
      <c r="I483" s="210" t="str">
        <f>_xlfn.IFNA(CONCATENATE(
IF(AND($D$4="Agency Management Training Course (AMTC)",$D$19&lt;&gt;"Yes"),'AMTC Gradebook (FOR AMTC ONLY)'!BJ441,""),
IF(AND($D$19="Yes",H483="Trainer",$D$4&lt;&gt;"- AMTC Course Launch Form -",VLOOKUP(F483,'TTT Grade Book (FOR TTT ONLY)'!E$10:K$507,7,FALSE)="Yes"),"Yes",""),
IF(AND($D$19="Yes",H483="Trainer",$D$4&lt;&gt;"- AMTC Course Launch Form -",VLOOKUP(F483,'TTT Grade Book (FOR TTT ONLY)'!E$10:K$507,7,FALSE)="No"),"No","")),"")</f>
        <v/>
      </c>
    </row>
    <row r="484" spans="9:9" hidden="1" x14ac:dyDescent="0.3">
      <c r="I484" s="210" t="str">
        <f>_xlfn.IFNA(CONCATENATE(
IF(AND($D$4="Agency Management Training Course (AMTC)",$D$19&lt;&gt;"Yes"),'AMTC Gradebook (FOR AMTC ONLY)'!BJ442,""),
IF(AND($D$19="Yes",H484="Trainer",$D$4&lt;&gt;"- AMTC Course Launch Form -",VLOOKUP(F484,'TTT Grade Book (FOR TTT ONLY)'!E$10:K$507,7,FALSE)="Yes"),"Yes",""),
IF(AND($D$19="Yes",H484="Trainer",$D$4&lt;&gt;"- AMTC Course Launch Form -",VLOOKUP(F484,'TTT Grade Book (FOR TTT ONLY)'!E$10:K$507,7,FALSE)="No"),"No","")),"")</f>
        <v/>
      </c>
    </row>
    <row r="485" spans="9:9" hidden="1" x14ac:dyDescent="0.3">
      <c r="I485" s="210" t="str">
        <f>_xlfn.IFNA(CONCATENATE(
IF(AND($D$4="Agency Management Training Course (AMTC)",$D$19&lt;&gt;"Yes"),'AMTC Gradebook (FOR AMTC ONLY)'!BJ443,""),
IF(AND($D$19="Yes",H485="Trainer",$D$4&lt;&gt;"- AMTC Course Launch Form -",VLOOKUP(F485,'TTT Grade Book (FOR TTT ONLY)'!E$10:K$507,7,FALSE)="Yes"),"Yes",""),
IF(AND($D$19="Yes",H485="Trainer",$D$4&lt;&gt;"- AMTC Course Launch Form -",VLOOKUP(F485,'TTT Grade Book (FOR TTT ONLY)'!E$10:K$507,7,FALSE)="No"),"No","")),"")</f>
        <v/>
      </c>
    </row>
    <row r="486" spans="9:9" hidden="1" x14ac:dyDescent="0.3">
      <c r="I486" s="210" t="str">
        <f>_xlfn.IFNA(CONCATENATE(
IF(AND($D$4="Agency Management Training Course (AMTC)",$D$19&lt;&gt;"Yes"),'AMTC Gradebook (FOR AMTC ONLY)'!BJ444,""),
IF(AND($D$19="Yes",H486="Trainer",$D$4&lt;&gt;"- AMTC Course Launch Form -",VLOOKUP(F486,'TTT Grade Book (FOR TTT ONLY)'!E$10:K$507,7,FALSE)="Yes"),"Yes",""),
IF(AND($D$19="Yes",H486="Trainer",$D$4&lt;&gt;"- AMTC Course Launch Form -",VLOOKUP(F486,'TTT Grade Book (FOR TTT ONLY)'!E$10:K$507,7,FALSE)="No"),"No","")),"")</f>
        <v/>
      </c>
    </row>
    <row r="487" spans="9:9" hidden="1" x14ac:dyDescent="0.3">
      <c r="I487" s="210" t="str">
        <f>_xlfn.IFNA(CONCATENATE(
IF(AND($D$4="Agency Management Training Course (AMTC)",$D$19&lt;&gt;"Yes"),'AMTC Gradebook (FOR AMTC ONLY)'!BJ445,""),
IF(AND($D$19="Yes",H487="Trainer",$D$4&lt;&gt;"- AMTC Course Launch Form -",VLOOKUP(F487,'TTT Grade Book (FOR TTT ONLY)'!E$10:K$507,7,FALSE)="Yes"),"Yes",""),
IF(AND($D$19="Yes",H487="Trainer",$D$4&lt;&gt;"- AMTC Course Launch Form -",VLOOKUP(F487,'TTT Grade Book (FOR TTT ONLY)'!E$10:K$507,7,FALSE)="No"),"No","")),"")</f>
        <v/>
      </c>
    </row>
    <row r="488" spans="9:9" hidden="1" x14ac:dyDescent="0.3">
      <c r="I488" s="210" t="str">
        <f>_xlfn.IFNA(CONCATENATE(
IF(AND($D$4="Agency Management Training Course (AMTC)",$D$19&lt;&gt;"Yes"),'AMTC Gradebook (FOR AMTC ONLY)'!BJ446,""),
IF(AND($D$19="Yes",H488="Trainer",$D$4&lt;&gt;"- AMTC Course Launch Form -",VLOOKUP(F488,'TTT Grade Book (FOR TTT ONLY)'!E$10:K$507,7,FALSE)="Yes"),"Yes",""),
IF(AND($D$19="Yes",H488="Trainer",$D$4&lt;&gt;"- AMTC Course Launch Form -",VLOOKUP(F488,'TTT Grade Book (FOR TTT ONLY)'!E$10:K$507,7,FALSE)="No"),"No","")),"")</f>
        <v/>
      </c>
    </row>
    <row r="489" spans="9:9" hidden="1" x14ac:dyDescent="0.3">
      <c r="I489" s="210" t="str">
        <f>_xlfn.IFNA(CONCATENATE(
IF(AND($D$4="Agency Management Training Course (AMTC)",$D$19&lt;&gt;"Yes"),'AMTC Gradebook (FOR AMTC ONLY)'!BJ447,""),
IF(AND($D$19="Yes",H489="Trainer",$D$4&lt;&gt;"- AMTC Course Launch Form -",VLOOKUP(F489,'TTT Grade Book (FOR TTT ONLY)'!E$10:K$507,7,FALSE)="Yes"),"Yes",""),
IF(AND($D$19="Yes",H489="Trainer",$D$4&lt;&gt;"- AMTC Course Launch Form -",VLOOKUP(F489,'TTT Grade Book (FOR TTT ONLY)'!E$10:K$507,7,FALSE)="No"),"No","")),"")</f>
        <v/>
      </c>
    </row>
    <row r="490" spans="9:9" hidden="1" x14ac:dyDescent="0.3">
      <c r="I490" s="210" t="str">
        <f>_xlfn.IFNA(CONCATENATE(
IF(AND($D$4="Agency Management Training Course (AMTC)",$D$19&lt;&gt;"Yes"),'AMTC Gradebook (FOR AMTC ONLY)'!BJ448,""),
IF(AND($D$19="Yes",H490="Trainer",$D$4&lt;&gt;"- AMTC Course Launch Form -",VLOOKUP(F490,'TTT Grade Book (FOR TTT ONLY)'!E$10:K$507,7,FALSE)="Yes"),"Yes",""),
IF(AND($D$19="Yes",H490="Trainer",$D$4&lt;&gt;"- AMTC Course Launch Form -",VLOOKUP(F490,'TTT Grade Book (FOR TTT ONLY)'!E$10:K$507,7,FALSE)="No"),"No","")),"")</f>
        <v/>
      </c>
    </row>
    <row r="491" spans="9:9" hidden="1" x14ac:dyDescent="0.3">
      <c r="I491" s="210" t="str">
        <f>_xlfn.IFNA(CONCATENATE(
IF(AND($D$4="Agency Management Training Course (AMTC)",$D$19&lt;&gt;"Yes"),'AMTC Gradebook (FOR AMTC ONLY)'!BJ449,""),
IF(AND($D$19="Yes",H491="Trainer",$D$4&lt;&gt;"- AMTC Course Launch Form -",VLOOKUP(F491,'TTT Grade Book (FOR TTT ONLY)'!E$10:K$507,7,FALSE)="Yes"),"Yes",""),
IF(AND($D$19="Yes",H491="Trainer",$D$4&lt;&gt;"- AMTC Course Launch Form -",VLOOKUP(F491,'TTT Grade Book (FOR TTT ONLY)'!E$10:K$507,7,FALSE)="No"),"No","")),"")</f>
        <v/>
      </c>
    </row>
    <row r="492" spans="9:9" hidden="1" x14ac:dyDescent="0.3">
      <c r="I492" s="210" t="str">
        <f>_xlfn.IFNA(CONCATENATE(
IF(AND($D$4="Agency Management Training Course (AMTC)",$D$19&lt;&gt;"Yes"),'AMTC Gradebook (FOR AMTC ONLY)'!BJ450,""),
IF(AND($D$19="Yes",H492="Trainer",$D$4&lt;&gt;"- AMTC Course Launch Form -",VLOOKUP(F492,'TTT Grade Book (FOR TTT ONLY)'!E$10:K$507,7,FALSE)="Yes"),"Yes",""),
IF(AND($D$19="Yes",H492="Trainer",$D$4&lt;&gt;"- AMTC Course Launch Form -",VLOOKUP(F492,'TTT Grade Book (FOR TTT ONLY)'!E$10:K$507,7,FALSE)="No"),"No","")),"")</f>
        <v/>
      </c>
    </row>
    <row r="493" spans="9:9" hidden="1" x14ac:dyDescent="0.3">
      <c r="I493" s="210" t="str">
        <f>_xlfn.IFNA(CONCATENATE(
IF(AND($D$4="Agency Management Training Course (AMTC)",$D$19&lt;&gt;"Yes"),'AMTC Gradebook (FOR AMTC ONLY)'!BJ451,""),
IF(AND($D$19="Yes",H493="Trainer",$D$4&lt;&gt;"- AMTC Course Launch Form -",VLOOKUP(F493,'TTT Grade Book (FOR TTT ONLY)'!E$10:K$507,7,FALSE)="Yes"),"Yes",""),
IF(AND($D$19="Yes",H493="Trainer",$D$4&lt;&gt;"- AMTC Course Launch Form -",VLOOKUP(F493,'TTT Grade Book (FOR TTT ONLY)'!E$10:K$507,7,FALSE)="No"),"No","")),"")</f>
        <v/>
      </c>
    </row>
    <row r="494" spans="9:9" hidden="1" x14ac:dyDescent="0.3">
      <c r="I494" s="210" t="str">
        <f>_xlfn.IFNA(CONCATENATE(
IF(AND($D$4="Agency Management Training Course (AMTC)",$D$19&lt;&gt;"Yes"),'AMTC Gradebook (FOR AMTC ONLY)'!BJ452,""),
IF(AND($D$19="Yes",H494="Trainer",$D$4&lt;&gt;"- AMTC Course Launch Form -",VLOOKUP(F494,'TTT Grade Book (FOR TTT ONLY)'!E$10:K$507,7,FALSE)="Yes"),"Yes",""),
IF(AND($D$19="Yes",H494="Trainer",$D$4&lt;&gt;"- AMTC Course Launch Form -",VLOOKUP(F494,'TTT Grade Book (FOR TTT ONLY)'!E$10:K$507,7,FALSE)="No"),"No","")),"")</f>
        <v/>
      </c>
    </row>
    <row r="495" spans="9:9" hidden="1" x14ac:dyDescent="0.3">
      <c r="I495" s="210" t="str">
        <f>_xlfn.IFNA(CONCATENATE(
IF(AND($D$4="Agency Management Training Course (AMTC)",$D$19&lt;&gt;"Yes"),'AMTC Gradebook (FOR AMTC ONLY)'!BJ453,""),
IF(AND($D$19="Yes",H495="Trainer",$D$4&lt;&gt;"- AMTC Course Launch Form -",VLOOKUP(F495,'TTT Grade Book (FOR TTT ONLY)'!E$10:K$507,7,FALSE)="Yes"),"Yes",""),
IF(AND($D$19="Yes",H495="Trainer",$D$4&lt;&gt;"- AMTC Course Launch Form -",VLOOKUP(F495,'TTT Grade Book (FOR TTT ONLY)'!E$10:K$507,7,FALSE)="No"),"No","")),"")</f>
        <v/>
      </c>
    </row>
    <row r="496" spans="9:9" hidden="1" x14ac:dyDescent="0.3">
      <c r="I496" s="210" t="str">
        <f>_xlfn.IFNA(CONCATENATE(
IF(AND($D$4="Agency Management Training Course (AMTC)",$D$19&lt;&gt;"Yes"),'AMTC Gradebook (FOR AMTC ONLY)'!BJ454,""),
IF(AND($D$19="Yes",H496="Trainer",$D$4&lt;&gt;"- AMTC Course Launch Form -",VLOOKUP(F496,'TTT Grade Book (FOR TTT ONLY)'!E$10:K$507,7,FALSE)="Yes"),"Yes",""),
IF(AND($D$19="Yes",H496="Trainer",$D$4&lt;&gt;"- AMTC Course Launch Form -",VLOOKUP(F496,'TTT Grade Book (FOR TTT ONLY)'!E$10:K$507,7,FALSE)="No"),"No","")),"")</f>
        <v/>
      </c>
    </row>
    <row r="497" spans="9:9" hidden="1" x14ac:dyDescent="0.3">
      <c r="I497" s="210" t="str">
        <f>_xlfn.IFNA(CONCATENATE(
IF(AND($D$4="Agency Management Training Course (AMTC)",$D$19&lt;&gt;"Yes"),'AMTC Gradebook (FOR AMTC ONLY)'!BJ455,""),
IF(AND($D$19="Yes",H497="Trainer",$D$4&lt;&gt;"- AMTC Course Launch Form -",VLOOKUP(F497,'TTT Grade Book (FOR TTT ONLY)'!E$10:K$507,7,FALSE)="Yes"),"Yes",""),
IF(AND($D$19="Yes",H497="Trainer",$D$4&lt;&gt;"- AMTC Course Launch Form -",VLOOKUP(F497,'TTT Grade Book (FOR TTT ONLY)'!E$10:K$507,7,FALSE)="No"),"No","")),"")</f>
        <v/>
      </c>
    </row>
    <row r="498" spans="9:9" hidden="1" x14ac:dyDescent="0.3">
      <c r="I498" s="210" t="str">
        <f>_xlfn.IFNA(CONCATENATE(
IF(AND($D$4="Agency Management Training Course (AMTC)",$D$19&lt;&gt;"Yes"),'AMTC Gradebook (FOR AMTC ONLY)'!BJ456,""),
IF(AND($D$19="Yes",H498="Trainer",$D$4&lt;&gt;"- AMTC Course Launch Form -",VLOOKUP(F498,'TTT Grade Book (FOR TTT ONLY)'!E$10:K$507,7,FALSE)="Yes"),"Yes",""),
IF(AND($D$19="Yes",H498="Trainer",$D$4&lt;&gt;"- AMTC Course Launch Form -",VLOOKUP(F498,'TTT Grade Book (FOR TTT ONLY)'!E$10:K$507,7,FALSE)="No"),"No","")),"")</f>
        <v/>
      </c>
    </row>
    <row r="499" spans="9:9" hidden="1" x14ac:dyDescent="0.3">
      <c r="I499" s="210" t="str">
        <f>_xlfn.IFNA(CONCATENATE(
IF(AND($D$4="Agency Management Training Course (AMTC)",$D$19&lt;&gt;"Yes"),'AMTC Gradebook (FOR AMTC ONLY)'!BJ457,""),
IF(AND($D$19="Yes",H499="Trainer",$D$4&lt;&gt;"- AMTC Course Launch Form -",VLOOKUP(F499,'TTT Grade Book (FOR TTT ONLY)'!E$10:K$507,7,FALSE)="Yes"),"Yes",""),
IF(AND($D$19="Yes",H499="Trainer",$D$4&lt;&gt;"- AMTC Course Launch Form -",VLOOKUP(F499,'TTT Grade Book (FOR TTT ONLY)'!E$10:K$507,7,FALSE)="No"),"No","")),"")</f>
        <v/>
      </c>
    </row>
    <row r="500" spans="9:9" hidden="1" x14ac:dyDescent="0.3">
      <c r="I500" s="210" t="str">
        <f>_xlfn.IFNA(CONCATENATE(
IF(AND($D$4="Agency Management Training Course (AMTC)",$D$19&lt;&gt;"Yes"),'AMTC Gradebook (FOR AMTC ONLY)'!BJ458,""),
IF(AND($D$19="Yes",H500="Trainer",$D$4&lt;&gt;"- AMTC Course Launch Form -",VLOOKUP(F500,'TTT Grade Book (FOR TTT ONLY)'!E$10:K$507,7,FALSE)="Yes"),"Yes",""),
IF(AND($D$19="Yes",H500="Trainer",$D$4&lt;&gt;"- AMTC Course Launch Form -",VLOOKUP(F500,'TTT Grade Book (FOR TTT ONLY)'!E$10:K$507,7,FALSE)="No"),"No","")),"")</f>
        <v/>
      </c>
    </row>
    <row r="501" spans="9:9" hidden="1" x14ac:dyDescent="0.3">
      <c r="I501" s="210" t="str">
        <f>_xlfn.IFNA(CONCATENATE(
IF(AND($D$4="Agency Management Training Course (AMTC)",$D$19&lt;&gt;"Yes"),'AMTC Gradebook (FOR AMTC ONLY)'!BJ459,""),
IF(AND($D$19="Yes",H501="Trainer",$D$4&lt;&gt;"- AMTC Course Launch Form -",VLOOKUP(F501,'TTT Grade Book (FOR TTT ONLY)'!E$10:K$507,7,FALSE)="Yes"),"Yes",""),
IF(AND($D$19="Yes",H501="Trainer",$D$4&lt;&gt;"- AMTC Course Launch Form -",VLOOKUP(F501,'TTT Grade Book (FOR TTT ONLY)'!E$10:K$507,7,FALSE)="No"),"No","")),"")</f>
        <v/>
      </c>
    </row>
    <row r="502" spans="9:9" hidden="1" x14ac:dyDescent="0.3">
      <c r="I502" s="210" t="str">
        <f>_xlfn.IFNA(CONCATENATE(
IF(AND($D$4="Agency Management Training Course (AMTC)",$D$19&lt;&gt;"Yes"),'AMTC Gradebook (FOR AMTC ONLY)'!BJ460,""),
IF(AND($D$19="Yes",H502="Trainer",$D$4&lt;&gt;"- AMTC Course Launch Form -",VLOOKUP(F502,'TTT Grade Book (FOR TTT ONLY)'!E$10:K$507,7,FALSE)="Yes"),"Yes",""),
IF(AND($D$19="Yes",H502="Trainer",$D$4&lt;&gt;"- AMTC Course Launch Form -",VLOOKUP(F502,'TTT Grade Book (FOR TTT ONLY)'!E$10:K$507,7,FALSE)="No"),"No","")),"")</f>
        <v/>
      </c>
    </row>
    <row r="503" spans="9:9" hidden="1" x14ac:dyDescent="0.3">
      <c r="I503" s="210" t="str">
        <f>_xlfn.IFNA(CONCATENATE(
IF(AND($D$4="Agency Management Training Course (AMTC)",$D$19&lt;&gt;"Yes"),'AMTC Gradebook (FOR AMTC ONLY)'!BJ461,""),
IF(AND($D$19="Yes",H503="Trainer",$D$4&lt;&gt;"- AMTC Course Launch Form -",VLOOKUP(F503,'TTT Grade Book (FOR TTT ONLY)'!E$10:K$507,7,FALSE)="Yes"),"Yes",""),
IF(AND($D$19="Yes",H503="Trainer",$D$4&lt;&gt;"- AMTC Course Launch Form -",VLOOKUP(F503,'TTT Grade Book (FOR TTT ONLY)'!E$10:K$507,7,FALSE)="No"),"No","")),"")</f>
        <v/>
      </c>
    </row>
    <row r="504" spans="9:9" hidden="1" x14ac:dyDescent="0.3">
      <c r="I504" s="210" t="str">
        <f>_xlfn.IFNA(CONCATENATE(
IF(AND($D$4="Agency Management Training Course (AMTC)",$D$19&lt;&gt;"Yes"),'AMTC Gradebook (FOR AMTC ONLY)'!BJ462,""),
IF(AND($D$19="Yes",H504="Trainer",$D$4&lt;&gt;"- AMTC Course Launch Form -",VLOOKUP(F504,'TTT Grade Book (FOR TTT ONLY)'!E$10:K$507,7,FALSE)="Yes"),"Yes",""),
IF(AND($D$19="Yes",H504="Trainer",$D$4&lt;&gt;"- AMTC Course Launch Form -",VLOOKUP(F504,'TTT Grade Book (FOR TTT ONLY)'!E$10:K$507,7,FALSE)="No"),"No","")),"")</f>
        <v/>
      </c>
    </row>
    <row r="505" spans="9:9" hidden="1" x14ac:dyDescent="0.3">
      <c r="I505" s="210" t="str">
        <f>_xlfn.IFNA(CONCATENATE(
IF(AND($D$4="Agency Management Training Course (AMTC)",$D$19&lt;&gt;"Yes"),'AMTC Gradebook (FOR AMTC ONLY)'!BJ463,""),
IF(AND($D$19="Yes",H505="Trainer",$D$4&lt;&gt;"- AMTC Course Launch Form -",VLOOKUP(F505,'TTT Grade Book (FOR TTT ONLY)'!E$10:K$507,7,FALSE)="Yes"),"Yes",""),
IF(AND($D$19="Yes",H505="Trainer",$D$4&lt;&gt;"- AMTC Course Launch Form -",VLOOKUP(F505,'TTT Grade Book (FOR TTT ONLY)'!E$10:K$507,7,FALSE)="No"),"No","")),"")</f>
        <v/>
      </c>
    </row>
    <row r="506" spans="9:9" hidden="1" x14ac:dyDescent="0.3">
      <c r="I506" s="210" t="str">
        <f>_xlfn.IFNA(CONCATENATE(
IF(AND($D$4="Agency Management Training Course (AMTC)",$D$19&lt;&gt;"Yes"),'AMTC Gradebook (FOR AMTC ONLY)'!BJ464,""),
IF(AND($D$19="Yes",H506="Trainer",$D$4&lt;&gt;"- AMTC Course Launch Form -",VLOOKUP(F506,'TTT Grade Book (FOR TTT ONLY)'!E$10:K$507,7,FALSE)="Yes"),"Yes",""),
IF(AND($D$19="Yes",H506="Trainer",$D$4&lt;&gt;"- AMTC Course Launch Form -",VLOOKUP(F506,'TTT Grade Book (FOR TTT ONLY)'!E$10:K$507,7,FALSE)="No"),"No","")),"")</f>
        <v/>
      </c>
    </row>
    <row r="507" spans="9:9" hidden="1" x14ac:dyDescent="0.3">
      <c r="I507" s="210" t="str">
        <f>_xlfn.IFNA(CONCATENATE(
IF(AND($D$4="Agency Management Training Course (AMTC)",$D$19&lt;&gt;"Yes"),'AMTC Gradebook (FOR AMTC ONLY)'!BJ465,""),
IF(AND($D$19="Yes",H507="Trainer",$D$4&lt;&gt;"- AMTC Course Launch Form -",VLOOKUP(F507,'TTT Grade Book (FOR TTT ONLY)'!E$10:K$507,7,FALSE)="Yes"),"Yes",""),
IF(AND($D$19="Yes",H507="Trainer",$D$4&lt;&gt;"- AMTC Course Launch Form -",VLOOKUP(F507,'TTT Grade Book (FOR TTT ONLY)'!E$10:K$507,7,FALSE)="No"),"No","")),"")</f>
        <v/>
      </c>
    </row>
    <row r="508" spans="9:9" hidden="1" x14ac:dyDescent="0.3">
      <c r="I508" s="210" t="str">
        <f>_xlfn.IFNA(CONCATENATE(
IF(AND($D$4="Agency Management Training Course (AMTC)",$D$19&lt;&gt;"Yes"),'AMTC Gradebook (FOR AMTC ONLY)'!BJ466,""),
IF(AND($D$19="Yes",H508="Trainer",$D$4&lt;&gt;"- AMTC Course Launch Form -",VLOOKUP(F508,'TTT Grade Book (FOR TTT ONLY)'!E$10:K$507,7,FALSE)="Yes"),"Yes",""),
IF(AND($D$19="Yes",H508="Trainer",$D$4&lt;&gt;"- AMTC Course Launch Form -",VLOOKUP(F508,'TTT Grade Book (FOR TTT ONLY)'!E$10:K$507,7,FALSE)="No"),"No","")),"")</f>
        <v/>
      </c>
    </row>
    <row r="509" spans="9:9" hidden="1" x14ac:dyDescent="0.3">
      <c r="I509" s="210" t="str">
        <f>_xlfn.IFNA(CONCATENATE(
IF(AND($D$4="Agency Management Training Course (AMTC)",$D$19&lt;&gt;"Yes"),'AMTC Gradebook (FOR AMTC ONLY)'!BJ467,""),
IF(AND($D$19="Yes",H509="Trainer",$D$4&lt;&gt;"- AMTC Course Launch Form -",VLOOKUP(F509,'TTT Grade Book (FOR TTT ONLY)'!E$10:K$507,7,FALSE)="Yes"),"Yes",""),
IF(AND($D$19="Yes",H509="Trainer",$D$4&lt;&gt;"- AMTC Course Launch Form -",VLOOKUP(F509,'TTT Grade Book (FOR TTT ONLY)'!E$10:K$507,7,FALSE)="No"),"No","")),"")</f>
        <v/>
      </c>
    </row>
    <row r="510" spans="9:9" hidden="1" x14ac:dyDescent="0.3">
      <c r="I510" s="210" t="str">
        <f>_xlfn.IFNA(CONCATENATE(
IF(AND($D$4="Agency Management Training Course (AMTC)",$D$19&lt;&gt;"Yes"),'AMTC Gradebook (FOR AMTC ONLY)'!BJ468,""),
IF(AND($D$19="Yes",H510="Trainer",$D$4&lt;&gt;"- AMTC Course Launch Form -",VLOOKUP(F510,'TTT Grade Book (FOR TTT ONLY)'!E$10:K$507,7,FALSE)="Yes"),"Yes",""),
IF(AND($D$19="Yes",H510="Trainer",$D$4&lt;&gt;"- AMTC Course Launch Form -",VLOOKUP(F510,'TTT Grade Book (FOR TTT ONLY)'!E$10:K$507,7,FALSE)="No"),"No","")),"")</f>
        <v/>
      </c>
    </row>
    <row r="511" spans="9:9" hidden="1" x14ac:dyDescent="0.3">
      <c r="I511" s="210" t="str">
        <f>_xlfn.IFNA(CONCATENATE(
IF(AND($D$4="Agency Management Training Course (AMTC)",$D$19&lt;&gt;"Yes"),'AMTC Gradebook (FOR AMTC ONLY)'!BJ469,""),
IF(AND($D$19="Yes",H511="Trainer",$D$4&lt;&gt;"- AMTC Course Launch Form -",VLOOKUP(F511,'TTT Grade Book (FOR TTT ONLY)'!E$10:K$507,7,FALSE)="Yes"),"Yes",""),
IF(AND($D$19="Yes",H511="Trainer",$D$4&lt;&gt;"- AMTC Course Launch Form -",VLOOKUP(F511,'TTT Grade Book (FOR TTT ONLY)'!E$10:K$507,7,FALSE)="No"),"No","")),"")</f>
        <v/>
      </c>
    </row>
    <row r="512" spans="9:9" hidden="1" x14ac:dyDescent="0.3">
      <c r="I512" s="210" t="str">
        <f>_xlfn.IFNA(CONCATENATE(
IF(AND($D$4="Agency Management Training Course (AMTC)",$D$19&lt;&gt;"Yes"),'AMTC Gradebook (FOR AMTC ONLY)'!BJ470,""),
IF(AND($D$19="Yes",H512="Trainer",$D$4&lt;&gt;"- AMTC Course Launch Form -",VLOOKUP(F512,'TTT Grade Book (FOR TTT ONLY)'!E$10:K$507,7,FALSE)="Yes"),"Yes",""),
IF(AND($D$19="Yes",H512="Trainer",$D$4&lt;&gt;"- AMTC Course Launch Form -",VLOOKUP(F512,'TTT Grade Book (FOR TTT ONLY)'!E$10:K$507,7,FALSE)="No"),"No","")),"")</f>
        <v/>
      </c>
    </row>
    <row r="513" spans="9:9" hidden="1" x14ac:dyDescent="0.3">
      <c r="I513" s="210" t="str">
        <f>_xlfn.IFNA(CONCATENATE(
IF(AND($D$4="Agency Management Training Course (AMTC)",$D$19&lt;&gt;"Yes"),'AMTC Gradebook (FOR AMTC ONLY)'!BJ471,""),
IF(AND($D$19="Yes",H513="Trainer",$D$4&lt;&gt;"- AMTC Course Launch Form -",VLOOKUP(F513,'TTT Grade Book (FOR TTT ONLY)'!E$10:K$507,7,FALSE)="Yes"),"Yes",""),
IF(AND($D$19="Yes",H513="Trainer",$D$4&lt;&gt;"- AMTC Course Launch Form -",VLOOKUP(F513,'TTT Grade Book (FOR TTT ONLY)'!E$10:K$507,7,FALSE)="No"),"No","")),"")</f>
        <v/>
      </c>
    </row>
    <row r="514" spans="9:9" hidden="1" x14ac:dyDescent="0.3">
      <c r="I514" s="210" t="str">
        <f>_xlfn.IFNA(CONCATENATE(
IF(AND($D$4="Agency Management Training Course (AMTC)",$D$19&lt;&gt;"Yes"),'AMTC Gradebook (FOR AMTC ONLY)'!BJ472,""),
IF(AND($D$19="Yes",H514="Trainer",$D$4&lt;&gt;"- AMTC Course Launch Form -",VLOOKUP(F514,'TTT Grade Book (FOR TTT ONLY)'!E$10:K$507,7,FALSE)="Yes"),"Yes",""),
IF(AND($D$19="Yes",H514="Trainer",$D$4&lt;&gt;"- AMTC Course Launch Form -",VLOOKUP(F514,'TTT Grade Book (FOR TTT ONLY)'!E$10:K$507,7,FALSE)="No"),"No","")),"")</f>
        <v/>
      </c>
    </row>
    <row r="515" spans="9:9" hidden="1" x14ac:dyDescent="0.3">
      <c r="I515" s="210" t="str">
        <f>_xlfn.IFNA(CONCATENATE(
IF(AND($D$4="Agency Management Training Course (AMTC)",$D$19&lt;&gt;"Yes"),'AMTC Gradebook (FOR AMTC ONLY)'!BJ473,""),
IF(AND($D$19="Yes",H515="Trainer",$D$4&lt;&gt;"- AMTC Course Launch Form -",VLOOKUP(F515,'TTT Grade Book (FOR TTT ONLY)'!E$10:K$507,7,FALSE)="Yes"),"Yes",""),
IF(AND($D$19="Yes",H515="Trainer",$D$4&lt;&gt;"- AMTC Course Launch Form -",VLOOKUP(F515,'TTT Grade Book (FOR TTT ONLY)'!E$10:K$507,7,FALSE)="No"),"No","")),"")</f>
        <v/>
      </c>
    </row>
    <row r="516" spans="9:9" hidden="1" x14ac:dyDescent="0.3">
      <c r="I516" s="210" t="str">
        <f>_xlfn.IFNA(CONCATENATE(
IF(AND($D$4="Agency Management Training Course (AMTC)",$D$19&lt;&gt;"Yes"),'AMTC Gradebook (FOR AMTC ONLY)'!BJ474,""),
IF(AND($D$19="Yes",H516="Trainer",$D$4&lt;&gt;"- AMTC Course Launch Form -",VLOOKUP(F516,'TTT Grade Book (FOR TTT ONLY)'!E$10:K$507,7,FALSE)="Yes"),"Yes",""),
IF(AND($D$19="Yes",H516="Trainer",$D$4&lt;&gt;"- AMTC Course Launch Form -",VLOOKUP(F516,'TTT Grade Book (FOR TTT ONLY)'!E$10:K$507,7,FALSE)="No"),"No","")),"")</f>
        <v/>
      </c>
    </row>
    <row r="517" spans="9:9" hidden="1" x14ac:dyDescent="0.3">
      <c r="I517" s="210" t="str">
        <f>_xlfn.IFNA(CONCATENATE(
IF(AND($D$4="Agency Management Training Course (AMTC)",$D$19&lt;&gt;"Yes"),'AMTC Gradebook (FOR AMTC ONLY)'!BJ475,""),
IF(AND($D$19="Yes",H517="Trainer",$D$4&lt;&gt;"- AMTC Course Launch Form -",VLOOKUP(F517,'TTT Grade Book (FOR TTT ONLY)'!E$10:K$507,7,FALSE)="Yes"),"Yes",""),
IF(AND($D$19="Yes",H517="Trainer",$D$4&lt;&gt;"- AMTC Course Launch Form -",VLOOKUP(F517,'TTT Grade Book (FOR TTT ONLY)'!E$10:K$507,7,FALSE)="No"),"No","")),"")</f>
        <v/>
      </c>
    </row>
    <row r="518" spans="9:9" hidden="1" x14ac:dyDescent="0.3">
      <c r="I518" s="210" t="str">
        <f>_xlfn.IFNA(CONCATENATE(
IF(AND($D$4="Agency Management Training Course (AMTC)",$D$19&lt;&gt;"Yes"),'AMTC Gradebook (FOR AMTC ONLY)'!BJ476,""),
IF(AND($D$19="Yes",H518="Trainer",$D$4&lt;&gt;"- AMTC Course Launch Form -",VLOOKUP(F518,'TTT Grade Book (FOR TTT ONLY)'!E$10:K$507,7,FALSE)="Yes"),"Yes",""),
IF(AND($D$19="Yes",H518="Trainer",$D$4&lt;&gt;"- AMTC Course Launch Form -",VLOOKUP(F518,'TTT Grade Book (FOR TTT ONLY)'!E$10:K$507,7,FALSE)="No"),"No","")),"")</f>
        <v/>
      </c>
    </row>
    <row r="519" spans="9:9" hidden="1" x14ac:dyDescent="0.3">
      <c r="I519" s="210" t="str">
        <f>_xlfn.IFNA(CONCATENATE(
IF(AND($D$4="Agency Management Training Course (AMTC)",$D$19&lt;&gt;"Yes"),'AMTC Gradebook (FOR AMTC ONLY)'!BJ477,""),
IF(AND($D$19="Yes",H519="Trainer",$D$4&lt;&gt;"- AMTC Course Launch Form -",VLOOKUP(F519,'TTT Grade Book (FOR TTT ONLY)'!E$10:K$507,7,FALSE)="Yes"),"Yes",""),
IF(AND($D$19="Yes",H519="Trainer",$D$4&lt;&gt;"- AMTC Course Launch Form -",VLOOKUP(F519,'TTT Grade Book (FOR TTT ONLY)'!E$10:K$507,7,FALSE)="No"),"No","")),"")</f>
        <v/>
      </c>
    </row>
    <row r="520" spans="9:9" hidden="1" x14ac:dyDescent="0.3">
      <c r="I520" s="210" t="str">
        <f>_xlfn.IFNA(CONCATENATE(
IF(AND($D$4="Agency Management Training Course (AMTC)",$D$19&lt;&gt;"Yes"),'AMTC Gradebook (FOR AMTC ONLY)'!BJ478,""),
IF(AND($D$19="Yes",H520="Trainer",$D$4&lt;&gt;"- AMTC Course Launch Form -",VLOOKUP(F520,'TTT Grade Book (FOR TTT ONLY)'!E$10:K$507,7,FALSE)="Yes"),"Yes",""),
IF(AND($D$19="Yes",H520="Trainer",$D$4&lt;&gt;"- AMTC Course Launch Form -",VLOOKUP(F520,'TTT Grade Book (FOR TTT ONLY)'!E$10:K$507,7,FALSE)="No"),"No","")),"")</f>
        <v/>
      </c>
    </row>
    <row r="521" spans="9:9" hidden="1" x14ac:dyDescent="0.3">
      <c r="I521" s="210" t="str">
        <f>_xlfn.IFNA(CONCATENATE(
IF(AND($D$4="Agency Management Training Course (AMTC)",$D$19&lt;&gt;"Yes"),'AMTC Gradebook (FOR AMTC ONLY)'!BJ479,""),
IF(AND($D$19="Yes",H521="Trainer",$D$4&lt;&gt;"- AMTC Course Launch Form -",VLOOKUP(F521,'TTT Grade Book (FOR TTT ONLY)'!E$10:K$507,7,FALSE)="Yes"),"Yes",""),
IF(AND($D$19="Yes",H521="Trainer",$D$4&lt;&gt;"- AMTC Course Launch Form -",VLOOKUP(F521,'TTT Grade Book (FOR TTT ONLY)'!E$10:K$507,7,FALSE)="No"),"No","")),"")</f>
        <v/>
      </c>
    </row>
    <row r="522" spans="9:9" hidden="1" x14ac:dyDescent="0.3">
      <c r="I522" s="210" t="str">
        <f>_xlfn.IFNA(CONCATENATE(
IF(AND($D$4="Agency Management Training Course (AMTC)",$D$19&lt;&gt;"Yes"),'AMTC Gradebook (FOR AMTC ONLY)'!BJ480,""),
IF(AND($D$19="Yes",H522="Trainer",$D$4&lt;&gt;"- AMTC Course Launch Form -",VLOOKUP(F522,'TTT Grade Book (FOR TTT ONLY)'!E$10:K$507,7,FALSE)="Yes"),"Yes",""),
IF(AND($D$19="Yes",H522="Trainer",$D$4&lt;&gt;"- AMTC Course Launch Form -",VLOOKUP(F522,'TTT Grade Book (FOR TTT ONLY)'!E$10:K$507,7,FALSE)="No"),"No","")),"")</f>
        <v/>
      </c>
    </row>
    <row r="523" spans="9:9" hidden="1" x14ac:dyDescent="0.3">
      <c r="I523" s="210" t="str">
        <f>_xlfn.IFNA(CONCATENATE(
IF(AND($D$4="Agency Management Training Course (AMTC)",$D$19&lt;&gt;"Yes"),'AMTC Gradebook (FOR AMTC ONLY)'!BJ481,""),
IF(AND($D$19="Yes",H523="Trainer",$D$4&lt;&gt;"- AMTC Course Launch Form -",VLOOKUP(F523,'TTT Grade Book (FOR TTT ONLY)'!E$10:K$507,7,FALSE)="Yes"),"Yes",""),
IF(AND($D$19="Yes",H523="Trainer",$D$4&lt;&gt;"- AMTC Course Launch Form -",VLOOKUP(F523,'TTT Grade Book (FOR TTT ONLY)'!E$10:K$507,7,FALSE)="No"),"No","")),"")</f>
        <v/>
      </c>
    </row>
    <row r="524" spans="9:9" hidden="1" x14ac:dyDescent="0.3">
      <c r="I524" s="210" t="str">
        <f>_xlfn.IFNA(CONCATENATE(
IF(AND($D$4="Agency Management Training Course (AMTC)",$D$19&lt;&gt;"Yes"),'AMTC Gradebook (FOR AMTC ONLY)'!BJ482,""),
IF(AND($D$19="Yes",H524="Trainer",$D$4&lt;&gt;"- AMTC Course Launch Form -",VLOOKUP(F524,'TTT Grade Book (FOR TTT ONLY)'!E$10:K$507,7,FALSE)="Yes"),"Yes",""),
IF(AND($D$19="Yes",H524="Trainer",$D$4&lt;&gt;"- AMTC Course Launch Form -",VLOOKUP(F524,'TTT Grade Book (FOR TTT ONLY)'!E$10:K$507,7,FALSE)="No"),"No","")),"")</f>
        <v/>
      </c>
    </row>
    <row r="525" spans="9:9" hidden="1" x14ac:dyDescent="0.3">
      <c r="I525" s="210" t="str">
        <f>_xlfn.IFNA(CONCATENATE(
IF(AND($D$4="Agency Management Training Course (AMTC)",$D$19&lt;&gt;"Yes"),'AMTC Gradebook (FOR AMTC ONLY)'!BJ483,""),
IF(AND($D$19="Yes",H525="Trainer",$D$4&lt;&gt;"- AMTC Course Launch Form -",VLOOKUP(F525,'TTT Grade Book (FOR TTT ONLY)'!E$10:K$507,7,FALSE)="Yes"),"Yes",""),
IF(AND($D$19="Yes",H525="Trainer",$D$4&lt;&gt;"- AMTC Course Launch Form -",VLOOKUP(F525,'TTT Grade Book (FOR TTT ONLY)'!E$10:K$507,7,FALSE)="No"),"No","")),"")</f>
        <v/>
      </c>
    </row>
    <row r="526" spans="9:9" hidden="1" x14ac:dyDescent="0.3">
      <c r="I526" s="210" t="str">
        <f>_xlfn.IFNA(CONCATENATE(
IF(AND($D$4="Agency Management Training Course (AMTC)",$D$19&lt;&gt;"Yes"),'AMTC Gradebook (FOR AMTC ONLY)'!BJ484,""),
IF(AND($D$19="Yes",H526="Trainer",$D$4&lt;&gt;"- AMTC Course Launch Form -",VLOOKUP(F526,'TTT Grade Book (FOR TTT ONLY)'!E$10:K$507,7,FALSE)="Yes"),"Yes",""),
IF(AND($D$19="Yes",H526="Trainer",$D$4&lt;&gt;"- AMTC Course Launch Form -",VLOOKUP(F526,'TTT Grade Book (FOR TTT ONLY)'!E$10:K$507,7,FALSE)="No"),"No","")),"")</f>
        <v/>
      </c>
    </row>
  </sheetData>
  <sheetProtection algorithmName="SHA-512" hashValue="jyQyWidDJIBiZHB1/p3HQUEWmP9j7tbuUd+t8U1L0fmPHWMDyI2rXhZF8cBd8t1RidtC000uMuJn+qBrIm2Grw==" saltValue="bSyJmRzymQrj/ab5slHyEw==" spinCount="100000" sheet="1" selectLockedCells="1"/>
  <mergeCells count="9">
    <mergeCell ref="G2:H2"/>
    <mergeCell ref="D19:E19"/>
    <mergeCell ref="G3:H3"/>
    <mergeCell ref="H10:H18"/>
    <mergeCell ref="D4:E4"/>
    <mergeCell ref="D6:E6"/>
    <mergeCell ref="D8:E8"/>
    <mergeCell ref="D10:E10"/>
    <mergeCell ref="D12:E12"/>
  </mergeCells>
  <conditionalFormatting sqref="I29:I56">
    <cfRule type="expression" dxfId="109" priority="70">
      <formula>IF(AND(#REF!&lt;&gt;"- AMTC Course Launch Form -",AND(I29&lt;&gt;"Yes",I29&lt;&gt;"No"),OR(D29&lt;&gt;"",F29&lt;&gt;"",H29&lt;&gt;"",#REF!&lt;&gt;"",E29&lt;&gt;"")),TRUE,FALSE)</formula>
    </cfRule>
  </conditionalFormatting>
  <conditionalFormatting sqref="F23:F56 F83:F549">
    <cfRule type="expression" dxfId="108" priority="82">
      <formula>IF(AND(COUNTIF(F23,"*@*")=0,OR(C23&lt;&gt;"",D23&lt;&gt;"",E23&lt;&gt;"",G23&lt;&gt;"",I23&lt;&gt;"",H23&lt;&gt;"")),TRUE,FALSE)</formula>
    </cfRule>
  </conditionalFormatting>
  <conditionalFormatting sqref="D23:D56 D83:D549">
    <cfRule type="expression" dxfId="107" priority="83">
      <formula>IF(AND(D23="",OR(C23&lt;&gt;"",E23&lt;&gt;"",F23&lt;&gt;"",H23&lt;&gt;"",G23&lt;&gt;"",I23&lt;&gt;"")),TRUE,FALSE)</formula>
    </cfRule>
  </conditionalFormatting>
  <conditionalFormatting sqref="C23:C56 C83:C549">
    <cfRule type="expression" dxfId="106" priority="84">
      <formula>IF(AND(C23="",OR(D23&lt;&gt;"",E23&lt;&gt;"",F23&lt;&gt;"",H23&lt;&gt;"",G23&lt;&gt;"",I23&lt;&gt;"")),TRUE,FALSE)</formula>
    </cfRule>
  </conditionalFormatting>
  <conditionalFormatting sqref="E23:E56 E83:E549">
    <cfRule type="expression" dxfId="105" priority="85">
      <formula>IF(AND(E23="",OR(C23&lt;&gt;"",D23&lt;&gt;"",F23&lt;&gt;"",H23&lt;&gt;"",G23&lt;&gt;"",I23&lt;&gt;"")),TRUE,FALSE)</formula>
    </cfRule>
  </conditionalFormatting>
  <conditionalFormatting sqref="H29">
    <cfRule type="expression" dxfId="104" priority="86">
      <formula>IF(AND(H29="",OR(C29&lt;&gt;"",E29&lt;&gt;"",F29&lt;&gt;"",D29&lt;&gt;"",#REF!&lt;&gt;"",I29&lt;&gt;"")),TRUE,FALSE)</formula>
    </cfRule>
  </conditionalFormatting>
  <conditionalFormatting sqref="J29:J56">
    <cfRule type="expression" dxfId="103" priority="92">
      <formula>IF(AND(#REF!&lt;&gt;"- AMTC Course Launch Form -",#REF!="Yes",AND(J29&lt;&gt;"Trainer",J29&lt;&gt;"Observer"),OR(D29&lt;&gt;"",F29&lt;&gt;"",H29&lt;&gt;"",#REF!&lt;&gt;"",E29&lt;&gt;"",I29&lt;&gt;"")),TRUE,FALSE)</formula>
    </cfRule>
    <cfRule type="expression" dxfId="102" priority="93">
      <formula>IF(AND(#REF!="- AMTC Course Launch Form -",AND(J29&lt;&gt;"Moderator",J29&lt;&gt;"Participant"),OR(D29&lt;&gt;"",F29&lt;&gt;"",H29&lt;&gt;"",#REF!&lt;&gt;"",E29&lt;&gt;"",I29&lt;&gt;"")),TRUE,FALSE)</formula>
    </cfRule>
  </conditionalFormatting>
  <conditionalFormatting sqref="H30:H56">
    <cfRule type="expression" dxfId="101" priority="94">
      <formula>IF(AND(H30="",OR(E30&lt;&gt;"",F30&lt;&gt;"",#REF!&lt;&gt;"",I30&lt;&gt;"",J30&lt;&gt;"")),TRUE,FALSE)</formula>
    </cfRule>
  </conditionalFormatting>
  <conditionalFormatting sqref="E29:E56">
    <cfRule type="expression" dxfId="100" priority="95">
      <formula>IF(AND(E29="",OR(D29&lt;&gt;"",F29&lt;&gt;"",H29&lt;&gt;"",#REF!&lt;&gt;"",I29&lt;&gt;"",J29&lt;&gt;"")),TRUE,FALSE)</formula>
    </cfRule>
  </conditionalFormatting>
  <conditionalFormatting sqref="D29:D56">
    <cfRule type="expression" dxfId="99" priority="96">
      <formula>IF(AND(D29="",OR(E29&lt;&gt;"",F29&lt;&gt;"",H29&lt;&gt;"",#REF!&lt;&gt;"",I29&lt;&gt;"",J29&lt;&gt;"")),TRUE,FALSE)</formula>
    </cfRule>
  </conditionalFormatting>
  <conditionalFormatting sqref="F29:F56">
    <cfRule type="expression" dxfId="98" priority="97">
      <formula>IF(AND(F29="",OR(D29&lt;&gt;"",E29&lt;&gt;"",H29&lt;&gt;"",#REF!&lt;&gt;"",I29&lt;&gt;"",J29&lt;&gt;"")),TRUE,FALSE)</formula>
    </cfRule>
  </conditionalFormatting>
  <conditionalFormatting sqref="G30:G56">
    <cfRule type="expression" dxfId="97" priority="98">
      <formula>IF(AND(G30="",OR(E30&lt;&gt;"",F30&lt;&gt;"",#REF!&lt;&gt;"",I30&lt;&gt;"",J30&lt;&gt;"",K30&lt;&gt;"")),TRUE,FALSE)</formula>
    </cfRule>
  </conditionalFormatting>
  <conditionalFormatting sqref="G23:G56 G83:G549">
    <cfRule type="expression" dxfId="96" priority="100">
      <formula>IF(AND(G23="",OR(H23&lt;&gt;"",E23&lt;&gt;"",C23&lt;&gt;"",D23&lt;&gt;"",E23&lt;&gt;"",F23&lt;&gt;"",I23&lt;&gt;"")),TRUE,FALSE)</formula>
    </cfRule>
  </conditionalFormatting>
  <conditionalFormatting sqref="G29">
    <cfRule type="expression" dxfId="95" priority="102">
      <formula>IF(AND(G29="",OR(F29&lt;&gt;"",H29&lt;&gt;"",I29&lt;&gt;"",J29&lt;&gt;"",K29&lt;&gt;"",L29&lt;&gt;"")),TRUE,FALSE)</formula>
    </cfRule>
  </conditionalFormatting>
  <conditionalFormatting sqref="B23:B28">
    <cfRule type="expression" dxfId="94" priority="42">
      <formula>IF(AND(B23="",OR(C23&lt;&gt;"",D23&lt;&gt;"",E23&lt;&gt;"",G23&lt;&gt;"",#REF!&lt;&gt;"",H23&lt;&gt;"")),TRUE,FALSE)</formula>
    </cfRule>
  </conditionalFormatting>
  <conditionalFormatting sqref="H10:H18">
    <cfRule type="expression" dxfId="93" priority="40">
      <formula>IF($H$8="Not Complete",TRUE,FALSE)</formula>
    </cfRule>
  </conditionalFormatting>
  <conditionalFormatting sqref="I23:I56 I83:I549">
    <cfRule type="expression" dxfId="92" priority="38">
      <formula>IF(AND($D$4&lt;&gt;"- AMTC Course Launch Form -",AND(I23&lt;&gt;"Yes",I23&lt;&gt;"No"),OR(C23&lt;&gt;"",D23&lt;&gt;"",E23&lt;&gt;"",F23&lt;&gt;"",G23&lt;&gt;"",H23&lt;&gt;"")),TRUE,FALSE)</formula>
    </cfRule>
  </conditionalFormatting>
  <conditionalFormatting sqref="D24">
    <cfRule type="expression" dxfId="91" priority="34">
      <formula>IF(AND(D24="",OR(C24&lt;&gt;"",E24&lt;&gt;"",F24&lt;&gt;"",H24&lt;&gt;"",G24&lt;&gt;"",I24&lt;&gt;"")),TRUE,FALSE)</formula>
    </cfRule>
  </conditionalFormatting>
  <conditionalFormatting sqref="C24">
    <cfRule type="expression" dxfId="90" priority="35">
      <formula>IF(AND(C24="",OR(D24&lt;&gt;"",E24&lt;&gt;"",F24&lt;&gt;"",H24&lt;&gt;"",G24&lt;&gt;"",I24&lt;&gt;"")),TRUE,FALSE)</formula>
    </cfRule>
  </conditionalFormatting>
  <conditionalFormatting sqref="E24">
    <cfRule type="expression" dxfId="89" priority="36">
      <formula>IF(AND(E24="",OR(C24&lt;&gt;"",D24&lt;&gt;"",F24&lt;&gt;"",H24&lt;&gt;"",G24&lt;&gt;"",I24&lt;&gt;"")),TRUE,FALSE)</formula>
    </cfRule>
  </conditionalFormatting>
  <conditionalFormatting sqref="G24">
    <cfRule type="expression" dxfId="88" priority="37">
      <formula>IF(AND(G24="",OR(E24&lt;&gt;"",C24&lt;&gt;"",D24&lt;&gt;"",E24&lt;&gt;"",F24&lt;&gt;"",I24&lt;&gt;"")),TRUE,FALSE)</formula>
    </cfRule>
  </conditionalFormatting>
  <conditionalFormatting sqref="H24">
    <cfRule type="expression" dxfId="87" priority="31">
      <formula>IF(AND($D$4&lt;&gt;"- AMTC Course Launch Form -",$D$19="Yes",AND(H24&lt;&gt;"Trainer",H24&lt;&gt;"Observer"),OR(C24&lt;&gt;"",I24&lt;&gt;"",D24&lt;&gt;"",E24&lt;&gt;"",F24&lt;&gt;"",G24&lt;&gt;"")),TRUE,FALSE)</formula>
    </cfRule>
    <cfRule type="expression" dxfId="86" priority="32">
      <formula>IF(AND($D$4="- AMTC Course Launch Form -",AND(H24&lt;&gt;"Moderator",H24&lt;&gt;"Participant"),OR(C24&lt;&gt;"",D24&lt;&gt;"",E24&lt;&gt;"",F24&lt;&gt;"",I24&lt;&gt;"",H24&lt;&gt;"")),TRUE,FALSE)</formula>
    </cfRule>
  </conditionalFormatting>
  <conditionalFormatting sqref="F24">
    <cfRule type="expression" dxfId="85" priority="30">
      <formula>IF(AND(COUNTIF(F24,"*@*")=0,OR(C264&lt;&gt;"",D24&lt;&gt;"",E24&lt;&gt;"",G24&lt;&gt;"",I24&lt;&gt;"",H24&lt;&gt;"")),TRUE,FALSE)</formula>
    </cfRule>
  </conditionalFormatting>
  <conditionalFormatting sqref="H28">
    <cfRule type="expression" dxfId="84" priority="29">
      <formula>IF(AND(H28="",OR(E28&lt;&gt;"",F28&lt;&gt;"",#REF!&lt;&gt;"",I28&lt;&gt;"",J28&lt;&gt;"")),TRUE,FALSE)</formula>
    </cfRule>
  </conditionalFormatting>
  <conditionalFormatting sqref="H23:H56 H83:H549">
    <cfRule type="expression" dxfId="83" priority="39">
      <formula>IF(AND($D$4&lt;&gt;"- AMTC Course Launch Form -",$D$19="Yes",AND(H23&lt;&gt;"Trainer",H23&lt;&gt;"Participant"),OR(C23&lt;&gt;"",I23&lt;&gt;"",D23&lt;&gt;"",E23&lt;&gt;"",F23&lt;&gt;"",G23&lt;&gt;"")),TRUE,FALSE)</formula>
    </cfRule>
    <cfRule type="expression" dxfId="82" priority="80">
      <formula>IF(AND($D$4="- AMTC Course Launch Form -",AND(H23&lt;&gt;"Moderator",H23&lt;&gt;"Participant"),OR(C23&lt;&gt;"",D23&lt;&gt;"",E23&lt;&gt;"",F23&lt;&gt;"",I23&lt;&gt;"",H23&lt;&gt;"",G23&lt;&gt;"")),TRUE,FALSE)</formula>
    </cfRule>
  </conditionalFormatting>
  <conditionalFormatting sqref="I63:I82">
    <cfRule type="expression" dxfId="81" priority="13">
      <formula>IF(AND(#REF!&lt;&gt;"- AMTC Course Launch Form -",AND(I63&lt;&gt;"Yes",I63&lt;&gt;"No"),OR(D63&lt;&gt;"",F63&lt;&gt;"",H63&lt;&gt;"",#REF!&lt;&gt;"",E63&lt;&gt;"")),TRUE,FALSE)</formula>
    </cfRule>
  </conditionalFormatting>
  <conditionalFormatting sqref="F57:F82">
    <cfRule type="expression" dxfId="80" priority="15">
      <formula>IF(AND(COUNTIF(F57,"*@*")=0,OR(C57&lt;&gt;"",D57&lt;&gt;"",E57&lt;&gt;"",G57&lt;&gt;"",I57&lt;&gt;"",H57&lt;&gt;"")),TRUE,FALSE)</formula>
    </cfRule>
  </conditionalFormatting>
  <conditionalFormatting sqref="D57:D82">
    <cfRule type="expression" dxfId="79" priority="16">
      <formula>IF(AND(D57="",OR(C57&lt;&gt;"",E57&lt;&gt;"",F57&lt;&gt;"",H57&lt;&gt;"",G57&lt;&gt;"",I57&lt;&gt;"")),TRUE,FALSE)</formula>
    </cfRule>
  </conditionalFormatting>
  <conditionalFormatting sqref="C57:C82">
    <cfRule type="expression" dxfId="78" priority="17">
      <formula>IF(AND(C57="",OR(D57&lt;&gt;"",E57&lt;&gt;"",F57&lt;&gt;"",H57&lt;&gt;"",G57&lt;&gt;"",I57&lt;&gt;"")),TRUE,FALSE)</formula>
    </cfRule>
  </conditionalFormatting>
  <conditionalFormatting sqref="E57:E82">
    <cfRule type="expression" dxfId="77" priority="18">
      <formula>IF(AND(E57="",OR(C57&lt;&gt;"",D57&lt;&gt;"",F57&lt;&gt;"",H57&lt;&gt;"",G57&lt;&gt;"",I57&lt;&gt;"")),TRUE,FALSE)</formula>
    </cfRule>
  </conditionalFormatting>
  <conditionalFormatting sqref="H63">
    <cfRule type="expression" dxfId="76" priority="19">
      <formula>IF(AND(H63="",OR(C63&lt;&gt;"",E63&lt;&gt;"",F63&lt;&gt;"",D63&lt;&gt;"",#REF!&lt;&gt;"",I63&lt;&gt;"")),TRUE,FALSE)</formula>
    </cfRule>
  </conditionalFormatting>
  <conditionalFormatting sqref="J63:J82">
    <cfRule type="expression" dxfId="75" priority="20">
      <formula>IF(AND(#REF!&lt;&gt;"- AMTC Course Launch Form -",#REF!="Yes",AND(J63&lt;&gt;"Trainer",J63&lt;&gt;"Observer"),OR(D63&lt;&gt;"",F63&lt;&gt;"",H63&lt;&gt;"",#REF!&lt;&gt;"",E63&lt;&gt;"",I63&lt;&gt;"")),TRUE,FALSE)</formula>
    </cfRule>
    <cfRule type="expression" dxfId="74" priority="21">
      <formula>IF(AND(#REF!="- AMTC Course Launch Form -",AND(J63&lt;&gt;"Moderator",J63&lt;&gt;"Participant"),OR(D63&lt;&gt;"",F63&lt;&gt;"",H63&lt;&gt;"",#REF!&lt;&gt;"",E63&lt;&gt;"",I63&lt;&gt;"")),TRUE,FALSE)</formula>
    </cfRule>
  </conditionalFormatting>
  <conditionalFormatting sqref="H64:H82">
    <cfRule type="expression" dxfId="73" priority="22">
      <formula>IF(AND(H64="",OR(E64&lt;&gt;"",F64&lt;&gt;"",#REF!&lt;&gt;"",I64&lt;&gt;"",J64&lt;&gt;"")),TRUE,FALSE)</formula>
    </cfRule>
  </conditionalFormatting>
  <conditionalFormatting sqref="E63:E82">
    <cfRule type="expression" dxfId="72" priority="23">
      <formula>IF(AND(E63="",OR(D63&lt;&gt;"",F63&lt;&gt;"",H63&lt;&gt;"",#REF!&lt;&gt;"",I63&lt;&gt;"",J63&lt;&gt;"")),TRUE,FALSE)</formula>
    </cfRule>
  </conditionalFormatting>
  <conditionalFormatting sqref="D63:D82">
    <cfRule type="expression" dxfId="71" priority="24">
      <formula>IF(AND(D63="",OR(E63&lt;&gt;"",F63&lt;&gt;"",H63&lt;&gt;"",#REF!&lt;&gt;"",I63&lt;&gt;"",J63&lt;&gt;"")),TRUE,FALSE)</formula>
    </cfRule>
  </conditionalFormatting>
  <conditionalFormatting sqref="F63:F82">
    <cfRule type="expression" dxfId="70" priority="25">
      <formula>IF(AND(F63="",OR(D63&lt;&gt;"",E63&lt;&gt;"",H63&lt;&gt;"",#REF!&lt;&gt;"",I63&lt;&gt;"",J63&lt;&gt;"")),TRUE,FALSE)</formula>
    </cfRule>
  </conditionalFormatting>
  <conditionalFormatting sqref="G64:G82">
    <cfRule type="expression" dxfId="69" priority="26">
      <formula>IF(AND(G64="",OR(E64&lt;&gt;"",F64&lt;&gt;"",#REF!&lt;&gt;"",I64&lt;&gt;"",J64&lt;&gt;"",K64&lt;&gt;"")),TRUE,FALSE)</formula>
    </cfRule>
  </conditionalFormatting>
  <conditionalFormatting sqref="G57:G82">
    <cfRule type="expression" dxfId="68" priority="27">
      <formula>IF(AND(G57="",OR(H57&lt;&gt;"",E57&lt;&gt;"",C57&lt;&gt;"",D57&lt;&gt;"",E57&lt;&gt;"",F57&lt;&gt;"",I57&lt;&gt;"")),TRUE,FALSE)</formula>
    </cfRule>
  </conditionalFormatting>
  <conditionalFormatting sqref="G63">
    <cfRule type="expression" dxfId="67" priority="28">
      <formula>IF(AND(G63="",OR(F63&lt;&gt;"",H63&lt;&gt;"",I63&lt;&gt;"",J63&lt;&gt;"",K63&lt;&gt;"",L63&lt;&gt;"")),TRUE,FALSE)</formula>
    </cfRule>
  </conditionalFormatting>
  <conditionalFormatting sqref="I57:I82">
    <cfRule type="expression" dxfId="66" priority="10">
      <formula>IF(AND($D$4&lt;&gt;"- AMTC Course Launch Form -",AND(I57&lt;&gt;"Yes",I57&lt;&gt;"No"),OR(C57&lt;&gt;"",D57&lt;&gt;"",E57&lt;&gt;"",F57&lt;&gt;"",G57&lt;&gt;"",H57&lt;&gt;"")),TRUE,FALSE)</formula>
    </cfRule>
  </conditionalFormatting>
  <conditionalFormatting sqref="D58">
    <cfRule type="expression" dxfId="65" priority="6">
      <formula>IF(AND(D58="",OR(C58&lt;&gt;"",E58&lt;&gt;"",F58&lt;&gt;"",H58&lt;&gt;"",G58&lt;&gt;"",I58&lt;&gt;"")),TRUE,FALSE)</formula>
    </cfRule>
  </conditionalFormatting>
  <conditionalFormatting sqref="C58">
    <cfRule type="expression" dxfId="64" priority="7">
      <formula>IF(AND(C58="",OR(D58&lt;&gt;"",E58&lt;&gt;"",F58&lt;&gt;"",H58&lt;&gt;"",G58&lt;&gt;"",I58&lt;&gt;"")),TRUE,FALSE)</formula>
    </cfRule>
  </conditionalFormatting>
  <conditionalFormatting sqref="E58">
    <cfRule type="expression" dxfId="63" priority="8">
      <formula>IF(AND(E58="",OR(C58&lt;&gt;"",D58&lt;&gt;"",F58&lt;&gt;"",H58&lt;&gt;"",G58&lt;&gt;"",I58&lt;&gt;"")),TRUE,FALSE)</formula>
    </cfRule>
  </conditionalFormatting>
  <conditionalFormatting sqref="G58">
    <cfRule type="expression" dxfId="62" priority="9">
      <formula>IF(AND(G58="",OR(E58&lt;&gt;"",C58&lt;&gt;"",D58&lt;&gt;"",E58&lt;&gt;"",F58&lt;&gt;"",I58&lt;&gt;"")),TRUE,FALSE)</formula>
    </cfRule>
  </conditionalFormatting>
  <conditionalFormatting sqref="H58">
    <cfRule type="expression" dxfId="61" priority="4">
      <formula>IF(AND($D$4&lt;&gt;"- AMTC Course Launch Form -",$D$19="Yes",AND(H58&lt;&gt;"Trainer",H58&lt;&gt;"Observer"),OR(C58&lt;&gt;"",I58&lt;&gt;"",D58&lt;&gt;"",E58&lt;&gt;"",F58&lt;&gt;"",G58&lt;&gt;"")),TRUE,FALSE)</formula>
    </cfRule>
    <cfRule type="expression" dxfId="60" priority="5">
      <formula>IF(AND($D$4="- AMTC Course Launch Form -",AND(H58&lt;&gt;"Moderator",H58&lt;&gt;"Participant"),OR(C58&lt;&gt;"",D58&lt;&gt;"",E58&lt;&gt;"",F58&lt;&gt;"",I58&lt;&gt;"",H58&lt;&gt;"")),TRUE,FALSE)</formula>
    </cfRule>
  </conditionalFormatting>
  <conditionalFormatting sqref="F58">
    <cfRule type="expression" dxfId="59" priority="3">
      <formula>IF(AND(COUNTIF(F58,"*@*")=0,OR(C298&lt;&gt;"",D58&lt;&gt;"",E58&lt;&gt;"",G58&lt;&gt;"",I58&lt;&gt;"",H58&lt;&gt;"")),TRUE,FALSE)</formula>
    </cfRule>
  </conditionalFormatting>
  <conditionalFormatting sqref="H62">
    <cfRule type="expression" dxfId="58" priority="2">
      <formula>IF(AND(H62="",OR(E62&lt;&gt;"",F62&lt;&gt;"",#REF!&lt;&gt;"",I62&lt;&gt;"",J62&lt;&gt;"")),TRUE,FALSE)</formula>
    </cfRule>
  </conditionalFormatting>
  <conditionalFormatting sqref="H57:H82">
    <cfRule type="expression" dxfId="57" priority="11">
      <formula>IF(AND($D$4&lt;&gt;"- AMTC Course Launch Form -",$D$19="Yes",AND(H57&lt;&gt;"Trainer",H57&lt;&gt;"Participant"),OR(C57&lt;&gt;"",I57&lt;&gt;"",D57&lt;&gt;"",E57&lt;&gt;"",F57&lt;&gt;"",G57&lt;&gt;"")),TRUE,FALSE)</formula>
    </cfRule>
    <cfRule type="expression" dxfId="56" priority="14">
      <formula>IF(AND($D$4="- AMTC Course Launch Form -",AND(H57&lt;&gt;"Moderator",H57&lt;&gt;"Participant"),OR(C57&lt;&gt;"",D57&lt;&gt;"",E57&lt;&gt;"",F57&lt;&gt;"",I57&lt;&gt;"",H57&lt;&gt;"",G57&lt;&gt;"")),TRUE,FALSE)</formula>
    </cfRule>
  </conditionalFormatting>
  <dataValidations count="5">
    <dataValidation type="list" allowBlank="1" showInputMessage="1" showErrorMessage="1" sqref="D15 D17">
      <formula1>"January, February, March, April, May, June, July, August, September, October, November, December"</formula1>
    </dataValidation>
    <dataValidation type="list" allowBlank="1" showInputMessage="1" showErrorMessage="1" sqref="E15 E17">
      <formula1>"1st, 2nd, 3rd, 4th, 5th, 6th, 7th, 8th, 9th, 10th, 11th, 12th, 13th, 14th, 15th, 16th, 17th, 18th, 19th, 20th, 21st, 22nd, 23rd, 24th, 25th, 26th, 27th, 28th, 29th, 30th, 31st"</formula1>
    </dataValidation>
    <dataValidation type="date" allowBlank="1" showInputMessage="1" showErrorMessage="1" errorTitle="Year of Training" error="Please enter a year between 2005 and 2025" sqref="F15">
      <formula1>2005</formula1>
      <formula2>2025</formula2>
    </dataValidation>
    <dataValidation type="date" allowBlank="1" showInputMessage="1" showErrorMessage="1" errorTitle="Year of Training" error="Please enter a year between 2000 and 2025" sqref="F17">
      <formula1>2005</formula1>
      <formula2>2025</formula2>
    </dataValidation>
    <dataValidation type="list" allowBlank="1" showInputMessage="1" showErrorMessage="1" sqref="D19:E19 I1:I1048576">
      <formula1>"Yes,No"</formula1>
    </dataValidation>
  </dataValidations>
  <pageMargins left="0.7" right="0.7" top="0.75" bottom="0.75" header="0.3" footer="0.3"/>
  <pageSetup orientation="portrait" verticalDpi="0" r:id="rId1"/>
  <ignoredErrors>
    <ignoredError sqref="I23:I55 I56:I83" unlockedFormula="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IF($D$4&lt;&gt;"- AMTC Course Launch Form -",'Shipping Information'!$K$5:$K$5,'Shipping Information'!$K$6:$K$7)</xm:f>
          </x14:formula1>
          <xm:sqref>H83:H526</xm:sqref>
        </x14:dataValidation>
        <x14:dataValidation type="list" allowBlank="1" showInputMessage="1" showErrorMessage="1">
          <x14:formula1>
            <xm:f>'Shipping Information'!$H$5:$H$28</xm:f>
          </x14:formula1>
          <xm:sqref>D4:E4</xm:sqref>
        </x14:dataValidation>
        <x14:dataValidation type="list" allowBlank="1" showInputMessage="1" showErrorMessage="1">
          <x14:formula1>
            <xm:f>IF($D$4&lt;&gt;"- AMTC Course Launch Form -",'Shipping Information'!$K$5:$K$6,'Shipping Information'!$K$6:$K$7)</xm:f>
          </x14:formula1>
          <xm:sqref>H23:H82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79998168889431442"/>
    <pageSetUpPr fitToPage="1"/>
  </sheetPr>
  <dimension ref="A1:XFC42"/>
  <sheetViews>
    <sheetView showGridLines="0" zoomScaleNormal="100" workbookViewId="0">
      <selection activeCell="E5" sqref="E5"/>
    </sheetView>
  </sheetViews>
  <sheetFormatPr defaultColWidth="0" defaultRowHeight="14.4" zeroHeight="1" x14ac:dyDescent="0.3"/>
  <cols>
    <col min="1" max="1" width="1.21875" style="53" customWidth="1"/>
    <col min="2" max="2" width="2.88671875" customWidth="1"/>
    <col min="3" max="3" width="26.5546875" customWidth="1"/>
    <col min="4" max="4" width="0.88671875" customWidth="1"/>
    <col min="5" max="5" width="63.88671875" customWidth="1"/>
    <col min="6" max="6" width="3.21875" style="3" customWidth="1"/>
    <col min="7" max="7" width="1.33203125" style="68" customWidth="1"/>
    <col min="8" max="8" width="8.88671875" style="68" hidden="1"/>
    <col min="9" max="16383" width="8.88671875" hidden="1"/>
    <col min="16384" max="16384" width="0.109375" hidden="1"/>
  </cols>
  <sheetData>
    <row r="1" spans="2:1731" s="53" customFormat="1" ht="5.4" customHeight="1" thickBot="1" x14ac:dyDescent="0.35">
      <c r="G1" s="68"/>
      <c r="H1" s="68"/>
    </row>
    <row r="2" spans="2:1731" ht="11.4" customHeight="1" x14ac:dyDescent="0.3">
      <c r="B2" s="42"/>
      <c r="C2" s="43"/>
      <c r="D2" s="43"/>
      <c r="E2" s="43"/>
      <c r="F2" s="25"/>
    </row>
    <row r="3" spans="2:1731" ht="47.4" customHeight="1" x14ac:dyDescent="0.3">
      <c r="B3" s="26"/>
      <c r="C3" s="44"/>
      <c r="D3" s="44"/>
      <c r="E3" s="44"/>
      <c r="F3" s="58"/>
      <c r="G3" s="69"/>
      <c r="H3" s="69"/>
      <c r="I3" s="8"/>
    </row>
    <row r="4" spans="2:1731" ht="35.4" customHeight="1" x14ac:dyDescent="0.5">
      <c r="B4" s="26"/>
      <c r="C4" s="35" t="s">
        <v>93</v>
      </c>
      <c r="D4" s="35"/>
      <c r="E4" s="35"/>
      <c r="F4" s="59"/>
      <c r="G4" s="70"/>
      <c r="H4" s="7" t="s">
        <v>45</v>
      </c>
      <c r="J4" s="1" t="s">
        <v>44</v>
      </c>
      <c r="K4" s="1" t="s">
        <v>43</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row>
    <row r="5" spans="2:1731" ht="22.5" customHeight="1" x14ac:dyDescent="0.3">
      <c r="B5" s="26"/>
      <c r="C5" s="61" t="s">
        <v>94</v>
      </c>
      <c r="D5" s="45"/>
      <c r="E5" s="5"/>
      <c r="F5" s="62"/>
      <c r="G5" s="72"/>
      <c r="H5" s="68" t="str">
        <f>"- AMTC Course Launch Form -"</f>
        <v>- AMTC Course Launch Form -</v>
      </c>
      <c r="J5" s="1"/>
      <c r="K5" s="1" t="s">
        <v>121</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row>
    <row r="6" spans="2:1731" ht="5.4" customHeight="1" x14ac:dyDescent="0.3">
      <c r="B6" s="26"/>
      <c r="C6" s="63"/>
      <c r="D6" s="45"/>
      <c r="E6" s="45"/>
      <c r="F6" s="60"/>
      <c r="G6" s="71"/>
      <c r="H6" s="4" t="s">
        <v>42</v>
      </c>
      <c r="J6" s="1"/>
      <c r="K6" s="1" t="s">
        <v>39</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row>
    <row r="7" spans="2:1731" ht="22.5" customHeight="1" x14ac:dyDescent="0.3">
      <c r="B7" s="26"/>
      <c r="C7" s="61" t="s">
        <v>95</v>
      </c>
      <c r="D7" s="45"/>
      <c r="E7" s="5"/>
      <c r="F7" s="62"/>
      <c r="G7" s="72"/>
      <c r="H7" s="4" t="s">
        <v>1</v>
      </c>
      <c r="J7" s="1"/>
      <c r="K7" s="1" t="s">
        <v>41</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row>
    <row r="8" spans="2:1731" ht="5.4" customHeight="1" x14ac:dyDescent="0.3">
      <c r="B8" s="26"/>
      <c r="C8" s="61"/>
      <c r="D8" s="45"/>
      <c r="E8" s="45"/>
      <c r="F8" s="60"/>
      <c r="G8" s="71"/>
      <c r="H8" s="4" t="s">
        <v>40</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row>
    <row r="9" spans="2:1731" ht="22.5" customHeight="1" x14ac:dyDescent="0.3">
      <c r="B9" s="26"/>
      <c r="C9" s="61" t="s">
        <v>96</v>
      </c>
      <c r="D9" s="45"/>
      <c r="E9" s="5"/>
      <c r="F9" s="62"/>
      <c r="G9" s="72"/>
      <c r="H9" s="4" t="s">
        <v>38</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row>
    <row r="10" spans="2:1731" ht="5.4" customHeight="1" x14ac:dyDescent="0.3">
      <c r="B10" s="26"/>
      <c r="C10" s="61"/>
      <c r="D10" s="45"/>
      <c r="E10" s="45"/>
      <c r="F10" s="60"/>
      <c r="G10" s="71"/>
      <c r="H10" s="4" t="s">
        <v>37</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row>
    <row r="11" spans="2:1731" ht="22.5" customHeight="1" x14ac:dyDescent="0.3">
      <c r="B11" s="26"/>
      <c r="C11" s="61" t="s">
        <v>35</v>
      </c>
      <c r="D11" s="45"/>
      <c r="E11" s="5"/>
      <c r="F11" s="62"/>
      <c r="G11" s="72"/>
      <c r="H11" s="4" t="s">
        <v>36</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row>
    <row r="12" spans="2:1731" ht="5.4" customHeight="1" x14ac:dyDescent="0.3">
      <c r="B12" s="26"/>
      <c r="C12" s="61"/>
      <c r="D12" s="45"/>
      <c r="E12" s="45"/>
      <c r="F12" s="60"/>
      <c r="G12" s="71"/>
      <c r="H12" s="4" t="s">
        <v>34</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row>
    <row r="13" spans="2:1731" ht="22.5" customHeight="1" x14ac:dyDescent="0.3">
      <c r="B13" s="26"/>
      <c r="C13" s="61" t="s">
        <v>97</v>
      </c>
      <c r="D13" s="45"/>
      <c r="E13" s="5"/>
      <c r="F13" s="62"/>
      <c r="G13" s="72"/>
      <c r="H13" s="4" t="s">
        <v>33</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row>
    <row r="14" spans="2:1731" ht="5.4" customHeight="1" x14ac:dyDescent="0.3">
      <c r="B14" s="26"/>
      <c r="C14" s="61"/>
      <c r="D14" s="45"/>
      <c r="E14" s="45"/>
      <c r="F14" s="60"/>
      <c r="G14" s="71"/>
      <c r="H14" s="4" t="s">
        <v>32</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row>
    <row r="15" spans="2:1731" ht="22.5" customHeight="1" x14ac:dyDescent="0.3">
      <c r="B15" s="26"/>
      <c r="C15" s="61" t="s">
        <v>98</v>
      </c>
      <c r="D15" s="45"/>
      <c r="E15" s="5"/>
      <c r="F15" s="62"/>
      <c r="G15" s="72"/>
      <c r="H15" s="4" t="s">
        <v>31</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row>
    <row r="16" spans="2:1731" ht="5.4" customHeight="1" x14ac:dyDescent="0.3">
      <c r="B16" s="26"/>
      <c r="C16" s="61"/>
      <c r="D16" s="45"/>
      <c r="E16" s="45"/>
      <c r="F16" s="60"/>
      <c r="G16" s="71"/>
      <c r="H16" s="4" t="s">
        <v>30</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row>
    <row r="17" spans="2:1731" ht="22.5" customHeight="1" x14ac:dyDescent="0.3">
      <c r="B17" s="26"/>
      <c r="C17" s="61" t="s">
        <v>99</v>
      </c>
      <c r="D17" s="45"/>
      <c r="E17" s="5"/>
      <c r="F17" s="62"/>
      <c r="G17" s="72"/>
      <c r="H17" s="4" t="s">
        <v>29</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row>
    <row r="18" spans="2:1731" ht="5.4" customHeight="1" x14ac:dyDescent="0.3">
      <c r="B18" s="26"/>
      <c r="C18" s="61"/>
      <c r="D18" s="45"/>
      <c r="E18" s="45"/>
      <c r="F18" s="60"/>
      <c r="G18" s="71"/>
      <c r="H18" s="4" t="s">
        <v>28</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row>
    <row r="19" spans="2:1731" ht="22.5" customHeight="1" x14ac:dyDescent="0.3">
      <c r="B19" s="26"/>
      <c r="C19" s="61" t="s">
        <v>100</v>
      </c>
      <c r="D19" s="45"/>
      <c r="E19" s="6"/>
      <c r="F19" s="64"/>
      <c r="G19" s="73"/>
      <c r="H19" s="4" t="s">
        <v>27</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row>
    <row r="20" spans="2:1731" ht="5.4" customHeight="1" x14ac:dyDescent="0.3">
      <c r="B20" s="26"/>
      <c r="C20" s="61"/>
      <c r="D20" s="45"/>
      <c r="E20" s="45"/>
      <c r="F20" s="60"/>
      <c r="G20" s="71"/>
      <c r="H20" s="4" t="s">
        <v>26</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row>
    <row r="21" spans="2:1731" ht="22.5" customHeight="1" x14ac:dyDescent="0.3">
      <c r="B21" s="26"/>
      <c r="C21" s="61" t="s">
        <v>101</v>
      </c>
      <c r="D21" s="45"/>
      <c r="E21" s="5"/>
      <c r="F21" s="62"/>
      <c r="G21" s="72"/>
      <c r="H21" s="4" t="s">
        <v>25</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row>
    <row r="22" spans="2:1731" ht="5.4" customHeight="1" x14ac:dyDescent="0.3">
      <c r="B22" s="26"/>
      <c r="C22" s="61"/>
      <c r="D22" s="45"/>
      <c r="E22" s="45"/>
      <c r="F22" s="60"/>
      <c r="G22" s="71"/>
      <c r="H22" s="4" t="s">
        <v>24</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row>
    <row r="23" spans="2:1731" ht="22.5" customHeight="1" x14ac:dyDescent="0.3">
      <c r="B23" s="26"/>
      <c r="C23" s="61" t="s">
        <v>102</v>
      </c>
      <c r="D23" s="45"/>
      <c r="E23" s="5"/>
      <c r="F23" s="62"/>
      <c r="G23" s="72"/>
      <c r="H23" s="4" t="s">
        <v>23</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row>
    <row r="24" spans="2:1731" ht="5.4" customHeight="1" x14ac:dyDescent="0.3">
      <c r="B24" s="26"/>
      <c r="C24" s="61"/>
      <c r="D24" s="45"/>
      <c r="E24" s="45"/>
      <c r="F24" s="60"/>
      <c r="G24" s="71"/>
      <c r="H24" s="4" t="s">
        <v>22</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row>
    <row r="25" spans="2:1731" ht="22.5" customHeight="1" x14ac:dyDescent="0.3">
      <c r="B25" s="26"/>
      <c r="C25" s="61" t="s">
        <v>103</v>
      </c>
      <c r="D25" s="45"/>
      <c r="E25" s="5"/>
      <c r="F25" s="62"/>
      <c r="G25" s="72"/>
      <c r="H25" s="4" t="s">
        <v>21</v>
      </c>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row>
    <row r="26" spans="2:1731" x14ac:dyDescent="0.3">
      <c r="B26" s="26"/>
      <c r="C26" s="46"/>
      <c r="D26" s="45"/>
      <c r="E26" s="218" t="s">
        <v>18</v>
      </c>
      <c r="F26" s="65"/>
      <c r="G26" s="74"/>
      <c r="H26" s="4" t="s">
        <v>20</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row>
    <row r="27" spans="2:1731" ht="78" customHeight="1" x14ac:dyDescent="0.3">
      <c r="B27" s="26"/>
      <c r="C27" s="46"/>
      <c r="D27" s="45"/>
      <c r="E27" s="217" t="s">
        <v>122</v>
      </c>
      <c r="F27" s="65"/>
      <c r="G27" s="74"/>
      <c r="H27" s="4" t="s">
        <v>19</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row>
    <row r="28" spans="2:1731" ht="12.6" customHeight="1" thickBot="1" x14ac:dyDescent="0.35">
      <c r="B28" s="34"/>
      <c r="C28" s="66"/>
      <c r="D28" s="66"/>
      <c r="E28" s="219"/>
      <c r="F28" s="67"/>
      <c r="G28" s="75"/>
      <c r="H28" s="2" t="s">
        <v>17</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row>
    <row r="29" spans="2:1731" ht="12" hidden="1" customHeight="1" x14ac:dyDescent="0.3">
      <c r="C29" s="1"/>
      <c r="D29" s="1"/>
      <c r="E29" s="1"/>
      <c r="F29" s="57"/>
      <c r="G29" s="76"/>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row>
    <row r="30" spans="2:1731" ht="12" hidden="1" customHeight="1" x14ac:dyDescent="0.3">
      <c r="C30" s="1"/>
      <c r="D30" s="1"/>
      <c r="E30" s="1"/>
      <c r="F30" s="57"/>
      <c r="G30" s="76"/>
      <c r="H30" s="76"/>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row>
    <row r="31" spans="2:1731" ht="12" hidden="1" customHeight="1" x14ac:dyDescent="0.3">
      <c r="C31" s="1"/>
      <c r="D31" s="1"/>
      <c r="E31" s="1"/>
      <c r="F31" s="57"/>
      <c r="G31" s="76"/>
      <c r="H31" s="76"/>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row>
    <row r="32" spans="2:1731" hidden="1" x14ac:dyDescent="0.3">
      <c r="C32" s="1"/>
      <c r="D32" s="1"/>
      <c r="E32" s="1"/>
      <c r="F32" s="57"/>
      <c r="G32" s="76"/>
      <c r="H32" s="76"/>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row>
    <row r="33" spans="3:1731" hidden="1" x14ac:dyDescent="0.3">
      <c r="C33" s="1"/>
      <c r="D33" s="1"/>
      <c r="E33" s="1"/>
      <c r="F33" s="57"/>
      <c r="G33" s="76"/>
      <c r="H33" s="76"/>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row>
    <row r="34" spans="3:1731" hidden="1" x14ac:dyDescent="0.3">
      <c r="C34" s="1"/>
      <c r="D34" s="1"/>
      <c r="E34" s="1"/>
      <c r="F34" s="57"/>
      <c r="G34" s="76"/>
      <c r="H34" s="76"/>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c r="AML34" s="1"/>
      <c r="AMM34" s="1"/>
      <c r="AMN34" s="1"/>
      <c r="AMO34" s="1"/>
      <c r="AMP34" s="1"/>
      <c r="AMQ34" s="1"/>
      <c r="AMR34" s="1"/>
      <c r="AMS34" s="1"/>
      <c r="AMT34" s="1"/>
      <c r="AMU34" s="1"/>
      <c r="AMV34" s="1"/>
      <c r="AMW34" s="1"/>
      <c r="AMX34" s="1"/>
      <c r="AMY34" s="1"/>
      <c r="AMZ34" s="1"/>
      <c r="ANA34" s="1"/>
      <c r="ANB34" s="1"/>
      <c r="ANC34" s="1"/>
      <c r="AND34" s="1"/>
      <c r="ANE34" s="1"/>
      <c r="ANF34" s="1"/>
      <c r="ANG34" s="1"/>
      <c r="ANH34" s="1"/>
      <c r="ANI34" s="1"/>
      <c r="ANJ34" s="1"/>
      <c r="ANK34" s="1"/>
      <c r="ANL34" s="1"/>
      <c r="ANM34" s="1"/>
      <c r="ANN34" s="1"/>
      <c r="ANO34" s="1"/>
      <c r="ANP34" s="1"/>
      <c r="ANQ34" s="1"/>
      <c r="ANR34" s="1"/>
      <c r="ANS34" s="1"/>
      <c r="ANT34" s="1"/>
      <c r="ANU34" s="1"/>
      <c r="ANV34" s="1"/>
      <c r="ANW34" s="1"/>
      <c r="ANX34" s="1"/>
      <c r="ANY34" s="1"/>
      <c r="ANZ34" s="1"/>
      <c r="AOA34" s="1"/>
      <c r="AOB34" s="1"/>
      <c r="AOC34" s="1"/>
      <c r="AOD34" s="1"/>
      <c r="AOE34" s="1"/>
      <c r="AOF34" s="1"/>
      <c r="AOG34" s="1"/>
      <c r="AOH34" s="1"/>
      <c r="AOI34" s="1"/>
      <c r="AOJ34" s="1"/>
      <c r="AOK34" s="1"/>
      <c r="AOL34" s="1"/>
      <c r="AOM34" s="1"/>
      <c r="AON34" s="1"/>
      <c r="AOO34" s="1"/>
      <c r="AOP34" s="1"/>
      <c r="AOQ34" s="1"/>
      <c r="AOR34" s="1"/>
      <c r="AOS34" s="1"/>
      <c r="AOT34" s="1"/>
      <c r="AOU34" s="1"/>
      <c r="AOV34" s="1"/>
      <c r="AOW34" s="1"/>
      <c r="AOX34" s="1"/>
      <c r="AOY34" s="1"/>
      <c r="AOZ34" s="1"/>
      <c r="APA34" s="1"/>
      <c r="APB34" s="1"/>
      <c r="APC34" s="1"/>
      <c r="APD34" s="1"/>
      <c r="APE34" s="1"/>
      <c r="APF34" s="1"/>
      <c r="APG34" s="1"/>
      <c r="APH34" s="1"/>
      <c r="API34" s="1"/>
      <c r="APJ34" s="1"/>
      <c r="APK34" s="1"/>
      <c r="APL34" s="1"/>
      <c r="APM34" s="1"/>
      <c r="APN34" s="1"/>
      <c r="APO34" s="1"/>
      <c r="APP34" s="1"/>
      <c r="APQ34" s="1"/>
      <c r="APR34" s="1"/>
      <c r="APS34" s="1"/>
      <c r="APT34" s="1"/>
      <c r="APU34" s="1"/>
      <c r="APV34" s="1"/>
      <c r="APW34" s="1"/>
      <c r="APX34" s="1"/>
      <c r="APY34" s="1"/>
      <c r="APZ34" s="1"/>
      <c r="AQA34" s="1"/>
      <c r="AQB34" s="1"/>
      <c r="AQC34" s="1"/>
      <c r="AQD34" s="1"/>
      <c r="AQE34" s="1"/>
      <c r="AQF34" s="1"/>
      <c r="AQG34" s="1"/>
      <c r="AQH34" s="1"/>
      <c r="AQI34" s="1"/>
      <c r="AQJ34" s="1"/>
      <c r="AQK34" s="1"/>
      <c r="AQL34" s="1"/>
      <c r="AQM34" s="1"/>
      <c r="AQN34" s="1"/>
      <c r="AQO34" s="1"/>
      <c r="AQP34" s="1"/>
      <c r="AQQ34" s="1"/>
      <c r="AQR34" s="1"/>
      <c r="AQS34" s="1"/>
      <c r="AQT34" s="1"/>
      <c r="AQU34" s="1"/>
      <c r="AQV34" s="1"/>
      <c r="AQW34" s="1"/>
      <c r="AQX34" s="1"/>
      <c r="AQY34" s="1"/>
      <c r="AQZ34" s="1"/>
      <c r="ARA34" s="1"/>
      <c r="ARB34" s="1"/>
      <c r="ARC34" s="1"/>
      <c r="ARD34" s="1"/>
      <c r="ARE34" s="1"/>
      <c r="ARF34" s="1"/>
      <c r="ARG34" s="1"/>
      <c r="ARH34" s="1"/>
      <c r="ARI34" s="1"/>
      <c r="ARJ34" s="1"/>
      <c r="ARK34" s="1"/>
      <c r="ARL34" s="1"/>
      <c r="ARM34" s="1"/>
      <c r="ARN34" s="1"/>
      <c r="ARO34" s="1"/>
      <c r="ARP34" s="1"/>
      <c r="ARQ34" s="1"/>
      <c r="ARR34" s="1"/>
      <c r="ARS34" s="1"/>
      <c r="ART34" s="1"/>
      <c r="ARU34" s="1"/>
      <c r="ARV34" s="1"/>
      <c r="ARW34" s="1"/>
      <c r="ARX34" s="1"/>
      <c r="ARY34" s="1"/>
      <c r="ARZ34" s="1"/>
      <c r="ASA34" s="1"/>
      <c r="ASB34" s="1"/>
      <c r="ASC34" s="1"/>
      <c r="ASD34" s="1"/>
      <c r="ASE34" s="1"/>
      <c r="ASF34" s="1"/>
      <c r="ASG34" s="1"/>
      <c r="ASH34" s="1"/>
      <c r="ASI34" s="1"/>
      <c r="ASJ34" s="1"/>
      <c r="ASK34" s="1"/>
      <c r="ASL34" s="1"/>
      <c r="ASM34" s="1"/>
      <c r="ASN34" s="1"/>
      <c r="ASO34" s="1"/>
      <c r="ASP34" s="1"/>
      <c r="ASQ34" s="1"/>
      <c r="ASR34" s="1"/>
      <c r="ASS34" s="1"/>
      <c r="AST34" s="1"/>
      <c r="ASU34" s="1"/>
      <c r="ASV34" s="1"/>
      <c r="ASW34" s="1"/>
      <c r="ASX34" s="1"/>
      <c r="ASY34" s="1"/>
      <c r="ASZ34" s="1"/>
      <c r="ATA34" s="1"/>
      <c r="ATB34" s="1"/>
      <c r="ATC34" s="1"/>
      <c r="ATD34" s="1"/>
      <c r="ATE34" s="1"/>
      <c r="ATF34" s="1"/>
      <c r="ATG34" s="1"/>
      <c r="ATH34" s="1"/>
      <c r="ATI34" s="1"/>
      <c r="ATJ34" s="1"/>
      <c r="ATK34" s="1"/>
      <c r="ATL34" s="1"/>
      <c r="ATM34" s="1"/>
      <c r="ATN34" s="1"/>
      <c r="ATO34" s="1"/>
      <c r="ATP34" s="1"/>
      <c r="ATQ34" s="1"/>
      <c r="ATR34" s="1"/>
      <c r="ATS34" s="1"/>
      <c r="ATT34" s="1"/>
      <c r="ATU34" s="1"/>
      <c r="ATV34" s="1"/>
      <c r="ATW34" s="1"/>
      <c r="ATX34" s="1"/>
      <c r="ATY34" s="1"/>
      <c r="ATZ34" s="1"/>
      <c r="AUA34" s="1"/>
      <c r="AUB34" s="1"/>
      <c r="AUC34" s="1"/>
      <c r="AUD34" s="1"/>
      <c r="AUE34" s="1"/>
      <c r="AUF34" s="1"/>
      <c r="AUG34" s="1"/>
      <c r="AUH34" s="1"/>
      <c r="AUI34" s="1"/>
      <c r="AUJ34" s="1"/>
      <c r="AUK34" s="1"/>
      <c r="AUL34" s="1"/>
      <c r="AUM34" s="1"/>
      <c r="AUN34" s="1"/>
      <c r="AUO34" s="1"/>
      <c r="AUP34" s="1"/>
      <c r="AUQ34" s="1"/>
      <c r="AUR34" s="1"/>
      <c r="AUS34" s="1"/>
      <c r="AUT34" s="1"/>
      <c r="AUU34" s="1"/>
      <c r="AUV34" s="1"/>
      <c r="AUW34" s="1"/>
      <c r="AUX34" s="1"/>
      <c r="AUY34" s="1"/>
      <c r="AUZ34" s="1"/>
      <c r="AVA34" s="1"/>
      <c r="AVB34" s="1"/>
      <c r="AVC34" s="1"/>
      <c r="AVD34" s="1"/>
      <c r="AVE34" s="1"/>
      <c r="AVF34" s="1"/>
      <c r="AVG34" s="1"/>
      <c r="AVH34" s="1"/>
      <c r="AVI34" s="1"/>
      <c r="AVJ34" s="1"/>
      <c r="AVK34" s="1"/>
      <c r="AVL34" s="1"/>
      <c r="AVM34" s="1"/>
      <c r="AVN34" s="1"/>
      <c r="AVO34" s="1"/>
      <c r="AVP34" s="1"/>
      <c r="AVQ34" s="1"/>
      <c r="AVR34" s="1"/>
      <c r="AVS34" s="1"/>
      <c r="AVT34" s="1"/>
      <c r="AVU34" s="1"/>
      <c r="AVV34" s="1"/>
      <c r="AVW34" s="1"/>
      <c r="AVX34" s="1"/>
      <c r="AVY34" s="1"/>
      <c r="AVZ34" s="1"/>
      <c r="AWA34" s="1"/>
      <c r="AWB34" s="1"/>
      <c r="AWC34" s="1"/>
      <c r="AWD34" s="1"/>
      <c r="AWE34" s="1"/>
      <c r="AWF34" s="1"/>
      <c r="AWG34" s="1"/>
      <c r="AWH34" s="1"/>
      <c r="AWI34" s="1"/>
      <c r="AWJ34" s="1"/>
      <c r="AWK34" s="1"/>
      <c r="AWL34" s="1"/>
      <c r="AWM34" s="1"/>
      <c r="AWN34" s="1"/>
      <c r="AWO34" s="1"/>
      <c r="AWP34" s="1"/>
      <c r="AWQ34" s="1"/>
      <c r="AWR34" s="1"/>
      <c r="AWS34" s="1"/>
      <c r="AWT34" s="1"/>
      <c r="AWU34" s="1"/>
      <c r="AWV34" s="1"/>
      <c r="AWW34" s="1"/>
      <c r="AWX34" s="1"/>
      <c r="AWY34" s="1"/>
      <c r="AWZ34" s="1"/>
      <c r="AXA34" s="1"/>
      <c r="AXB34" s="1"/>
      <c r="AXC34" s="1"/>
      <c r="AXD34" s="1"/>
      <c r="AXE34" s="1"/>
      <c r="AXF34" s="1"/>
      <c r="AXG34" s="1"/>
      <c r="AXH34" s="1"/>
      <c r="AXI34" s="1"/>
      <c r="AXJ34" s="1"/>
      <c r="AXK34" s="1"/>
      <c r="AXL34" s="1"/>
      <c r="AXM34" s="1"/>
      <c r="AXN34" s="1"/>
      <c r="AXO34" s="1"/>
      <c r="AXP34" s="1"/>
      <c r="AXQ34" s="1"/>
      <c r="AXR34" s="1"/>
      <c r="AXS34" s="1"/>
      <c r="AXT34" s="1"/>
      <c r="AXU34" s="1"/>
      <c r="AXV34" s="1"/>
      <c r="AXW34" s="1"/>
      <c r="AXX34" s="1"/>
      <c r="AXY34" s="1"/>
      <c r="AXZ34" s="1"/>
      <c r="AYA34" s="1"/>
      <c r="AYB34" s="1"/>
      <c r="AYC34" s="1"/>
      <c r="AYD34" s="1"/>
      <c r="AYE34" s="1"/>
      <c r="AYF34" s="1"/>
      <c r="AYG34" s="1"/>
      <c r="AYH34" s="1"/>
      <c r="AYI34" s="1"/>
      <c r="AYJ34" s="1"/>
      <c r="AYK34" s="1"/>
      <c r="AYL34" s="1"/>
      <c r="AYM34" s="1"/>
      <c r="AYN34" s="1"/>
      <c r="AYO34" s="1"/>
      <c r="AYP34" s="1"/>
      <c r="AYQ34" s="1"/>
      <c r="AYR34" s="1"/>
      <c r="AYS34" s="1"/>
      <c r="AYT34" s="1"/>
      <c r="AYU34" s="1"/>
      <c r="AYV34" s="1"/>
      <c r="AYW34" s="1"/>
      <c r="AYX34" s="1"/>
      <c r="AYY34" s="1"/>
      <c r="AYZ34" s="1"/>
      <c r="AZA34" s="1"/>
      <c r="AZB34" s="1"/>
      <c r="AZC34" s="1"/>
      <c r="AZD34" s="1"/>
      <c r="AZE34" s="1"/>
      <c r="AZF34" s="1"/>
      <c r="AZG34" s="1"/>
      <c r="AZH34" s="1"/>
      <c r="AZI34" s="1"/>
      <c r="AZJ34" s="1"/>
      <c r="AZK34" s="1"/>
      <c r="AZL34" s="1"/>
      <c r="AZM34" s="1"/>
      <c r="AZN34" s="1"/>
      <c r="AZO34" s="1"/>
      <c r="AZP34" s="1"/>
      <c r="AZQ34" s="1"/>
      <c r="AZR34" s="1"/>
      <c r="AZS34" s="1"/>
      <c r="AZT34" s="1"/>
      <c r="AZU34" s="1"/>
      <c r="AZV34" s="1"/>
      <c r="AZW34" s="1"/>
      <c r="AZX34" s="1"/>
      <c r="AZY34" s="1"/>
      <c r="AZZ34" s="1"/>
      <c r="BAA34" s="1"/>
      <c r="BAB34" s="1"/>
      <c r="BAC34" s="1"/>
      <c r="BAD34" s="1"/>
      <c r="BAE34" s="1"/>
      <c r="BAF34" s="1"/>
      <c r="BAG34" s="1"/>
      <c r="BAH34" s="1"/>
      <c r="BAI34" s="1"/>
      <c r="BAJ34" s="1"/>
      <c r="BAK34" s="1"/>
      <c r="BAL34" s="1"/>
      <c r="BAM34" s="1"/>
      <c r="BAN34" s="1"/>
      <c r="BAO34" s="1"/>
      <c r="BAP34" s="1"/>
      <c r="BAQ34" s="1"/>
      <c r="BAR34" s="1"/>
      <c r="BAS34" s="1"/>
      <c r="BAT34" s="1"/>
      <c r="BAU34" s="1"/>
      <c r="BAV34" s="1"/>
      <c r="BAW34" s="1"/>
      <c r="BAX34" s="1"/>
      <c r="BAY34" s="1"/>
      <c r="BAZ34" s="1"/>
      <c r="BBA34" s="1"/>
      <c r="BBB34" s="1"/>
      <c r="BBC34" s="1"/>
      <c r="BBD34" s="1"/>
      <c r="BBE34" s="1"/>
      <c r="BBF34" s="1"/>
      <c r="BBG34" s="1"/>
      <c r="BBH34" s="1"/>
      <c r="BBI34" s="1"/>
      <c r="BBJ34" s="1"/>
      <c r="BBK34" s="1"/>
      <c r="BBL34" s="1"/>
      <c r="BBM34" s="1"/>
      <c r="BBN34" s="1"/>
      <c r="BBO34" s="1"/>
      <c r="BBP34" s="1"/>
      <c r="BBQ34" s="1"/>
      <c r="BBR34" s="1"/>
      <c r="BBS34" s="1"/>
      <c r="BBT34" s="1"/>
      <c r="BBU34" s="1"/>
      <c r="BBV34" s="1"/>
      <c r="BBW34" s="1"/>
      <c r="BBX34" s="1"/>
      <c r="BBY34" s="1"/>
      <c r="BBZ34" s="1"/>
      <c r="BCA34" s="1"/>
      <c r="BCB34" s="1"/>
      <c r="BCC34" s="1"/>
      <c r="BCD34" s="1"/>
      <c r="BCE34" s="1"/>
      <c r="BCF34" s="1"/>
      <c r="BCG34" s="1"/>
      <c r="BCH34" s="1"/>
      <c r="BCI34" s="1"/>
      <c r="BCJ34" s="1"/>
      <c r="BCK34" s="1"/>
      <c r="BCL34" s="1"/>
      <c r="BCM34" s="1"/>
      <c r="BCN34" s="1"/>
      <c r="BCO34" s="1"/>
      <c r="BCP34" s="1"/>
      <c r="BCQ34" s="1"/>
      <c r="BCR34" s="1"/>
      <c r="BCS34" s="1"/>
      <c r="BCT34" s="1"/>
      <c r="BCU34" s="1"/>
      <c r="BCV34" s="1"/>
      <c r="BCW34" s="1"/>
      <c r="BCX34" s="1"/>
      <c r="BCY34" s="1"/>
      <c r="BCZ34" s="1"/>
      <c r="BDA34" s="1"/>
      <c r="BDB34" s="1"/>
      <c r="BDC34" s="1"/>
      <c r="BDD34" s="1"/>
      <c r="BDE34" s="1"/>
      <c r="BDF34" s="1"/>
      <c r="BDG34" s="1"/>
      <c r="BDH34" s="1"/>
      <c r="BDI34" s="1"/>
      <c r="BDJ34" s="1"/>
      <c r="BDK34" s="1"/>
      <c r="BDL34" s="1"/>
      <c r="BDM34" s="1"/>
      <c r="BDN34" s="1"/>
      <c r="BDO34" s="1"/>
      <c r="BDP34" s="1"/>
      <c r="BDQ34" s="1"/>
      <c r="BDR34" s="1"/>
      <c r="BDS34" s="1"/>
      <c r="BDT34" s="1"/>
      <c r="BDU34" s="1"/>
      <c r="BDV34" s="1"/>
      <c r="BDW34" s="1"/>
      <c r="BDX34" s="1"/>
      <c r="BDY34" s="1"/>
      <c r="BDZ34" s="1"/>
      <c r="BEA34" s="1"/>
      <c r="BEB34" s="1"/>
      <c r="BEC34" s="1"/>
      <c r="BED34" s="1"/>
      <c r="BEE34" s="1"/>
      <c r="BEF34" s="1"/>
      <c r="BEG34" s="1"/>
      <c r="BEH34" s="1"/>
      <c r="BEI34" s="1"/>
      <c r="BEJ34" s="1"/>
      <c r="BEK34" s="1"/>
      <c r="BEL34" s="1"/>
      <c r="BEM34" s="1"/>
      <c r="BEN34" s="1"/>
      <c r="BEO34" s="1"/>
      <c r="BEP34" s="1"/>
      <c r="BEQ34" s="1"/>
      <c r="BER34" s="1"/>
      <c r="BES34" s="1"/>
      <c r="BET34" s="1"/>
      <c r="BEU34" s="1"/>
      <c r="BEV34" s="1"/>
      <c r="BEW34" s="1"/>
      <c r="BEX34" s="1"/>
      <c r="BEY34" s="1"/>
      <c r="BEZ34" s="1"/>
      <c r="BFA34" s="1"/>
      <c r="BFB34" s="1"/>
      <c r="BFC34" s="1"/>
      <c r="BFD34" s="1"/>
      <c r="BFE34" s="1"/>
      <c r="BFF34" s="1"/>
      <c r="BFG34" s="1"/>
      <c r="BFH34" s="1"/>
      <c r="BFI34" s="1"/>
      <c r="BFJ34" s="1"/>
      <c r="BFK34" s="1"/>
      <c r="BFL34" s="1"/>
      <c r="BFM34" s="1"/>
      <c r="BFN34" s="1"/>
      <c r="BFO34" s="1"/>
      <c r="BFP34" s="1"/>
      <c r="BFQ34" s="1"/>
      <c r="BFR34" s="1"/>
      <c r="BFS34" s="1"/>
      <c r="BFT34" s="1"/>
      <c r="BFU34" s="1"/>
      <c r="BFV34" s="1"/>
      <c r="BFW34" s="1"/>
      <c r="BFX34" s="1"/>
      <c r="BFY34" s="1"/>
      <c r="BFZ34" s="1"/>
      <c r="BGA34" s="1"/>
      <c r="BGB34" s="1"/>
      <c r="BGC34" s="1"/>
      <c r="BGD34" s="1"/>
      <c r="BGE34" s="1"/>
      <c r="BGF34" s="1"/>
      <c r="BGG34" s="1"/>
      <c r="BGH34" s="1"/>
      <c r="BGI34" s="1"/>
      <c r="BGJ34" s="1"/>
      <c r="BGK34" s="1"/>
      <c r="BGL34" s="1"/>
      <c r="BGM34" s="1"/>
      <c r="BGN34" s="1"/>
      <c r="BGO34" s="1"/>
      <c r="BGP34" s="1"/>
      <c r="BGQ34" s="1"/>
      <c r="BGR34" s="1"/>
      <c r="BGS34" s="1"/>
      <c r="BGT34" s="1"/>
      <c r="BGU34" s="1"/>
      <c r="BGV34" s="1"/>
      <c r="BGW34" s="1"/>
      <c r="BGX34" s="1"/>
      <c r="BGY34" s="1"/>
      <c r="BGZ34" s="1"/>
      <c r="BHA34" s="1"/>
      <c r="BHB34" s="1"/>
      <c r="BHC34" s="1"/>
      <c r="BHD34" s="1"/>
      <c r="BHE34" s="1"/>
      <c r="BHF34" s="1"/>
      <c r="BHG34" s="1"/>
      <c r="BHH34" s="1"/>
      <c r="BHI34" s="1"/>
      <c r="BHJ34" s="1"/>
      <c r="BHK34" s="1"/>
      <c r="BHL34" s="1"/>
      <c r="BHM34" s="1"/>
      <c r="BHN34" s="1"/>
      <c r="BHO34" s="1"/>
      <c r="BHP34" s="1"/>
      <c r="BHQ34" s="1"/>
      <c r="BHR34" s="1"/>
      <c r="BHS34" s="1"/>
      <c r="BHT34" s="1"/>
      <c r="BHU34" s="1"/>
      <c r="BHV34" s="1"/>
      <c r="BHW34" s="1"/>
      <c r="BHX34" s="1"/>
      <c r="BHY34" s="1"/>
      <c r="BHZ34" s="1"/>
      <c r="BIA34" s="1"/>
      <c r="BIB34" s="1"/>
      <c r="BIC34" s="1"/>
      <c r="BID34" s="1"/>
      <c r="BIE34" s="1"/>
      <c r="BIF34" s="1"/>
      <c r="BIG34" s="1"/>
      <c r="BIH34" s="1"/>
      <c r="BII34" s="1"/>
      <c r="BIJ34" s="1"/>
      <c r="BIK34" s="1"/>
      <c r="BIL34" s="1"/>
      <c r="BIM34" s="1"/>
      <c r="BIN34" s="1"/>
      <c r="BIO34" s="1"/>
      <c r="BIP34" s="1"/>
      <c r="BIQ34" s="1"/>
      <c r="BIR34" s="1"/>
      <c r="BIS34" s="1"/>
      <c r="BIT34" s="1"/>
      <c r="BIU34" s="1"/>
      <c r="BIV34" s="1"/>
      <c r="BIW34" s="1"/>
      <c r="BIX34" s="1"/>
      <c r="BIY34" s="1"/>
      <c r="BIZ34" s="1"/>
      <c r="BJA34" s="1"/>
      <c r="BJB34" s="1"/>
      <c r="BJC34" s="1"/>
      <c r="BJD34" s="1"/>
      <c r="BJE34" s="1"/>
      <c r="BJF34" s="1"/>
      <c r="BJG34" s="1"/>
      <c r="BJH34" s="1"/>
      <c r="BJI34" s="1"/>
      <c r="BJJ34" s="1"/>
      <c r="BJK34" s="1"/>
      <c r="BJL34" s="1"/>
      <c r="BJM34" s="1"/>
      <c r="BJN34" s="1"/>
      <c r="BJO34" s="1"/>
      <c r="BJP34" s="1"/>
      <c r="BJQ34" s="1"/>
      <c r="BJR34" s="1"/>
      <c r="BJS34" s="1"/>
      <c r="BJT34" s="1"/>
      <c r="BJU34" s="1"/>
      <c r="BJV34" s="1"/>
      <c r="BJW34" s="1"/>
      <c r="BJX34" s="1"/>
      <c r="BJY34" s="1"/>
      <c r="BJZ34" s="1"/>
      <c r="BKA34" s="1"/>
      <c r="BKB34" s="1"/>
      <c r="BKC34" s="1"/>
      <c r="BKD34" s="1"/>
      <c r="BKE34" s="1"/>
      <c r="BKF34" s="1"/>
      <c r="BKG34" s="1"/>
      <c r="BKH34" s="1"/>
      <c r="BKI34" s="1"/>
      <c r="BKJ34" s="1"/>
      <c r="BKK34" s="1"/>
      <c r="BKL34" s="1"/>
      <c r="BKM34" s="1"/>
      <c r="BKN34" s="1"/>
      <c r="BKO34" s="1"/>
      <c r="BKP34" s="1"/>
      <c r="BKQ34" s="1"/>
      <c r="BKR34" s="1"/>
      <c r="BKS34" s="1"/>
      <c r="BKT34" s="1"/>
      <c r="BKU34" s="1"/>
      <c r="BKV34" s="1"/>
      <c r="BKW34" s="1"/>
      <c r="BKX34" s="1"/>
      <c r="BKY34" s="1"/>
      <c r="BKZ34" s="1"/>
      <c r="BLA34" s="1"/>
      <c r="BLB34" s="1"/>
      <c r="BLC34" s="1"/>
      <c r="BLD34" s="1"/>
      <c r="BLE34" s="1"/>
      <c r="BLF34" s="1"/>
      <c r="BLG34" s="1"/>
      <c r="BLH34" s="1"/>
      <c r="BLI34" s="1"/>
      <c r="BLJ34" s="1"/>
      <c r="BLK34" s="1"/>
      <c r="BLL34" s="1"/>
      <c r="BLM34" s="1"/>
      <c r="BLN34" s="1"/>
      <c r="BLO34" s="1"/>
      <c r="BLP34" s="1"/>
      <c r="BLQ34" s="1"/>
      <c r="BLR34" s="1"/>
      <c r="BLS34" s="1"/>
      <c r="BLT34" s="1"/>
      <c r="BLU34" s="1"/>
      <c r="BLV34" s="1"/>
      <c r="BLW34" s="1"/>
      <c r="BLX34" s="1"/>
      <c r="BLY34" s="1"/>
      <c r="BLZ34" s="1"/>
      <c r="BMA34" s="1"/>
      <c r="BMB34" s="1"/>
      <c r="BMC34" s="1"/>
      <c r="BMD34" s="1"/>
      <c r="BME34" s="1"/>
      <c r="BMF34" s="1"/>
      <c r="BMG34" s="1"/>
      <c r="BMH34" s="1"/>
      <c r="BMI34" s="1"/>
      <c r="BMJ34" s="1"/>
      <c r="BMK34" s="1"/>
      <c r="BML34" s="1"/>
      <c r="BMM34" s="1"/>
      <c r="BMN34" s="1"/>
      <c r="BMO34" s="1"/>
      <c r="BMP34" s="1"/>
      <c r="BMQ34" s="1"/>
      <c r="BMR34" s="1"/>
      <c r="BMS34" s="1"/>
      <c r="BMT34" s="1"/>
      <c r="BMU34" s="1"/>
      <c r="BMV34" s="1"/>
      <c r="BMW34" s="1"/>
      <c r="BMX34" s="1"/>
      <c r="BMY34" s="1"/>
      <c r="BMZ34" s="1"/>
      <c r="BNA34" s="1"/>
      <c r="BNB34" s="1"/>
      <c r="BNC34" s="1"/>
      <c r="BND34" s="1"/>
      <c r="BNE34" s="1"/>
      <c r="BNF34" s="1"/>
      <c r="BNG34" s="1"/>
      <c r="BNH34" s="1"/>
      <c r="BNI34" s="1"/>
      <c r="BNJ34" s="1"/>
      <c r="BNK34" s="1"/>
      <c r="BNL34" s="1"/>
      <c r="BNM34" s="1"/>
      <c r="BNN34" s="1"/>
      <c r="BNO34" s="1"/>
    </row>
    <row r="35" spans="3:1731" hidden="1" x14ac:dyDescent="0.3">
      <c r="C35" s="1"/>
      <c r="D35" s="1"/>
      <c r="E35" s="1"/>
      <c r="F35" s="57"/>
      <c r="G35" s="76"/>
      <c r="H35" s="76"/>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row>
    <row r="36" spans="3:1731" hidden="1" x14ac:dyDescent="0.3">
      <c r="C36" s="1"/>
      <c r="D36" s="1"/>
      <c r="E36" s="1"/>
      <c r="F36" s="57"/>
      <c r="G36" s="76"/>
      <c r="H36" s="76"/>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row>
    <row r="37" spans="3:1731" hidden="1" x14ac:dyDescent="0.3">
      <c r="C37" s="1"/>
      <c r="D37" s="1"/>
      <c r="E37" s="1"/>
      <c r="F37" s="57"/>
      <c r="G37" s="76"/>
      <c r="H37" s="76"/>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row>
    <row r="38" spans="3:1731" ht="43.8" hidden="1" customHeight="1" x14ac:dyDescent="0.3">
      <c r="C38" s="1"/>
      <c r="D38" s="1"/>
      <c r="E38" s="1"/>
      <c r="F38" s="57"/>
      <c r="G38" s="76"/>
      <c r="H38" s="76"/>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row>
    <row r="39" spans="3:1731" ht="41.4" hidden="1" customHeight="1" x14ac:dyDescent="0.3">
      <c r="C39" s="1"/>
      <c r="D39" s="1"/>
      <c r="E39" s="1"/>
      <c r="F39" s="57"/>
      <c r="G39" s="76"/>
      <c r="H39" s="76"/>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row>
    <row r="40" spans="3:1731" s="53" customFormat="1" ht="8.4" hidden="1" customHeight="1" x14ac:dyDescent="0.3">
      <c r="G40" s="68"/>
      <c r="H40" s="68"/>
    </row>
    <row r="41" spans="3:1731" hidden="1" x14ac:dyDescent="0.3"/>
    <row r="42" spans="3:1731" hidden="1" x14ac:dyDescent="0.3"/>
  </sheetData>
  <sheetProtection algorithmName="SHA-512" hashValue="P2zqnmhDs4wsqZ1DrQsvt7eXfxfDfs57wZ7kKwyrG2RnZBZm4/37o8qV9YVYMuK5+KMyH1THdQWOtKSJuuRB0Q==" saltValue="J2+IEgJP8mzrZluATdbxaQ==" spinCount="100000" sheet="1" selectLockedCells="1"/>
  <pageMargins left="0.7" right="0.7" top="0.75" bottom="0.75" header="0.3" footer="0.3"/>
  <pageSetup scale="8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tint="-0.14999847407452621"/>
    <pageSetUpPr fitToPage="1"/>
  </sheetPr>
  <dimension ref="A1:O40"/>
  <sheetViews>
    <sheetView zoomScaleNormal="100" zoomScaleSheetLayoutView="70" workbookViewId="0">
      <selection activeCell="G14" sqref="G14:G15"/>
    </sheetView>
  </sheetViews>
  <sheetFormatPr defaultColWidth="0" defaultRowHeight="13.8" zeroHeight="1" x14ac:dyDescent="0.3"/>
  <cols>
    <col min="1" max="1" width="1.21875" style="87" customWidth="1"/>
    <col min="2" max="2" width="4.5546875" style="84" customWidth="1"/>
    <col min="3" max="4" width="16.109375" style="9" customWidth="1"/>
    <col min="5" max="5" width="25" style="9" customWidth="1"/>
    <col min="6" max="7" width="19.21875" style="9" customWidth="1"/>
    <col min="8" max="8" width="10.109375" style="11" customWidth="1"/>
    <col min="9" max="9" width="12.21875" style="11" customWidth="1"/>
    <col min="10" max="11" width="12.5546875" style="11" customWidth="1"/>
    <col min="12" max="12" width="23" style="11" customWidth="1"/>
    <col min="13" max="13" width="37.44140625" style="10" customWidth="1"/>
    <col min="14" max="14" width="1.88671875" style="85" customWidth="1"/>
    <col min="15" max="15" width="0" style="9" hidden="1" customWidth="1"/>
    <col min="16" max="16384" width="8.88671875" style="9" hidden="1"/>
  </cols>
  <sheetData>
    <row r="1" spans="1:14" s="87" customFormat="1" ht="9" customHeight="1" thickBot="1" x14ac:dyDescent="0.35">
      <c r="B1" s="90"/>
      <c r="H1" s="91"/>
      <c r="I1" s="91"/>
      <c r="J1" s="91"/>
      <c r="K1" s="91"/>
      <c r="L1" s="91"/>
      <c r="M1" s="85"/>
      <c r="N1" s="85"/>
    </row>
    <row r="2" spans="1:14" ht="14.4" thickBot="1" x14ac:dyDescent="0.35">
      <c r="B2" s="100"/>
      <c r="C2" s="101"/>
      <c r="D2" s="101"/>
      <c r="E2" s="101"/>
      <c r="F2" s="101"/>
      <c r="G2" s="101"/>
      <c r="H2" s="102"/>
      <c r="I2" s="102"/>
      <c r="J2" s="102"/>
      <c r="K2" s="102"/>
      <c r="L2" s="102"/>
      <c r="M2" s="103"/>
    </row>
    <row r="3" spans="1:14" ht="15.6" x14ac:dyDescent="0.3">
      <c r="B3" s="104"/>
      <c r="C3" s="31"/>
      <c r="D3" s="31"/>
      <c r="E3" s="31"/>
      <c r="F3" s="31"/>
      <c r="G3" s="31"/>
      <c r="H3" s="31"/>
      <c r="I3" s="237" t="s">
        <v>63</v>
      </c>
      <c r="J3" s="238"/>
      <c r="K3" s="238"/>
      <c r="L3" s="179" t="s">
        <v>62</v>
      </c>
      <c r="M3" s="135"/>
      <c r="N3" s="86"/>
    </row>
    <row r="4" spans="1:14" ht="26.4" customHeight="1" x14ac:dyDescent="0.3">
      <c r="B4" s="104"/>
      <c r="C4" s="31"/>
      <c r="D4" s="31"/>
      <c r="E4" s="31"/>
      <c r="F4" s="31"/>
      <c r="G4" s="31"/>
      <c r="H4" s="31"/>
      <c r="I4" s="136" t="s">
        <v>61</v>
      </c>
      <c r="J4" s="105" t="s">
        <v>60</v>
      </c>
      <c r="K4" s="105" t="s">
        <v>59</v>
      </c>
      <c r="L4" s="106" t="s">
        <v>58</v>
      </c>
      <c r="M4" s="248" t="s">
        <v>111</v>
      </c>
      <c r="N4" s="87"/>
    </row>
    <row r="5" spans="1:14" ht="36" customHeight="1" x14ac:dyDescent="0.65">
      <c r="B5" s="245" t="s">
        <v>119</v>
      </c>
      <c r="C5" s="246"/>
      <c r="D5" s="246"/>
      <c r="E5" s="246"/>
      <c r="F5" s="246"/>
      <c r="G5" s="108"/>
      <c r="H5" s="31"/>
      <c r="I5" s="136"/>
      <c r="J5" s="105" t="s">
        <v>57</v>
      </c>
      <c r="K5" s="105" t="s">
        <v>56</v>
      </c>
      <c r="L5" s="106" t="s">
        <v>55</v>
      </c>
      <c r="M5" s="249"/>
      <c r="N5" s="88"/>
    </row>
    <row r="6" spans="1:14" ht="24" x14ac:dyDescent="0.3">
      <c r="B6" s="104"/>
      <c r="C6" s="247" t="str">
        <f>IF('Roster Submission'!D19="Yes","","NA - For TTT Trainings Only
Select Yes in cell D19 of the Roster Submission worksheet to use this worksheet")</f>
        <v>NA - For TTT Trainings Only
Select Yes in cell D19 of the Roster Submission worksheet to use this worksheet</v>
      </c>
      <c r="D6" s="247"/>
      <c r="E6" s="247"/>
      <c r="F6" s="247"/>
      <c r="G6" s="247"/>
      <c r="H6" s="31"/>
      <c r="I6" s="137" t="s">
        <v>54</v>
      </c>
      <c r="J6" s="251" t="s">
        <v>53</v>
      </c>
      <c r="K6" s="251"/>
      <c r="L6" s="107" t="s">
        <v>52</v>
      </c>
      <c r="M6" s="249"/>
      <c r="N6" s="88"/>
    </row>
    <row r="7" spans="1:14" ht="24.6" thickBot="1" x14ac:dyDescent="0.35">
      <c r="B7" s="104"/>
      <c r="C7" s="247"/>
      <c r="D7" s="247"/>
      <c r="E7" s="247"/>
      <c r="F7" s="247"/>
      <c r="G7" s="247"/>
      <c r="H7" s="31"/>
      <c r="I7" s="138" t="s">
        <v>51</v>
      </c>
      <c r="J7" s="252" t="s">
        <v>50</v>
      </c>
      <c r="K7" s="252"/>
      <c r="L7" s="139" t="s">
        <v>49</v>
      </c>
      <c r="M7" s="250"/>
      <c r="N7" s="89"/>
    </row>
    <row r="8" spans="1:14" ht="56.4" thickBot="1" x14ac:dyDescent="0.35">
      <c r="B8" s="133"/>
      <c r="C8" s="253" t="s">
        <v>112</v>
      </c>
      <c r="D8" s="253"/>
      <c r="E8" s="253"/>
      <c r="F8" s="134" t="s">
        <v>108</v>
      </c>
      <c r="G8" s="178" t="s">
        <v>109</v>
      </c>
      <c r="H8" s="254" t="s">
        <v>110</v>
      </c>
      <c r="I8" s="254"/>
      <c r="J8" s="254"/>
      <c r="K8" s="254"/>
      <c r="L8" s="255"/>
      <c r="M8" s="256"/>
      <c r="N8" s="99"/>
    </row>
    <row r="9" spans="1:14" ht="24.6" thickBot="1" x14ac:dyDescent="0.35">
      <c r="B9" s="92" t="s">
        <v>11</v>
      </c>
      <c r="C9" s="93" t="s">
        <v>13</v>
      </c>
      <c r="D9" s="93" t="s">
        <v>14</v>
      </c>
      <c r="E9" s="93" t="s">
        <v>107</v>
      </c>
      <c r="F9" s="129" t="s">
        <v>106</v>
      </c>
      <c r="G9" s="130" t="s">
        <v>106</v>
      </c>
      <c r="H9" s="131" t="s">
        <v>48</v>
      </c>
      <c r="I9" s="93" t="s">
        <v>105</v>
      </c>
      <c r="J9" s="93" t="s">
        <v>47</v>
      </c>
      <c r="K9" s="132" t="s">
        <v>104</v>
      </c>
      <c r="L9" s="257" t="s">
        <v>46</v>
      </c>
      <c r="M9" s="258"/>
      <c r="N9" s="89"/>
    </row>
    <row r="10" spans="1:14" s="12" customFormat="1" ht="14.4" x14ac:dyDescent="0.25">
      <c r="A10" s="80"/>
      <c r="B10" s="109">
        <v>1</v>
      </c>
      <c r="C10" s="110" t="str">
        <f t="array" ref="C10">IF(IFERROR(INDEX('Roster Submission'!D$23:D$549,
  SMALL(
   IF('Roster Submission'!$H$23:$H$549="Trainer",
    ROW('Roster Submission'!H$23:H$549)-ROW('Roster Submission'!H$23)+1
   ),
   ROWS('Roster Submission'!$H$23:'Roster Submission'!H23)
  )
 ),"")=0,"",IFERROR(INDEX('Roster Submission'!D$23:D$549,
  SMALL(
   IF('Roster Submission'!$H$23:$H$549="Trainer",
    ROW('Roster Submission'!H$23:H$549)-ROW('Roster Submission'!H$23)+1
   ),
   ROWS('Roster Submission'!$H$23:'Roster Submission'!H23)
  )
 ),""))</f>
        <v/>
      </c>
      <c r="D10" s="110" t="str">
        <f t="array" ref="D10">IF(IFERROR(INDEX('Roster Submission'!E$23:E$549,
  SMALL(
   IF('Roster Submission'!$H$23:$H$549="Trainer",
    ROW('Roster Submission'!I$23:I$549)-ROW('Roster Submission'!I$23)+1
   ),
   ROWS('Roster Submission'!$H$23:'Roster Submission'!I23)
  )
 ),"")=0,"",IFERROR(INDEX('Roster Submission'!E$23:E$549,
  SMALL(
   IF('Roster Submission'!$H$23:$H$549="Trainer",
    ROW('Roster Submission'!I$23:I$549)-ROW('Roster Submission'!I$23)+1
   ),
   ROWS('Roster Submission'!$H$23:'Roster Submission'!I23)
  )
 ),""))</f>
        <v/>
      </c>
      <c r="E10" s="110" t="str">
        <f t="array" ref="E10">IF(IFERROR(INDEX('Roster Submission'!F$23:F$549,
  SMALL(
   IF('Roster Submission'!$H$23:$H$549="Trainer",
    ROW('Roster Submission'!J$23:J$549)-ROW('Roster Submission'!J$23)+1
   ),
   ROWS('Roster Submission'!$H$23:'Roster Submission'!J23)
  )
 ),"")=0,"",IFERROR(INDEX('Roster Submission'!F$23:F$549,
  SMALL(
   IF('Roster Submission'!$H$23:$H$549="Trainer",
    ROW('Roster Submission'!J$23:J$549)-ROW('Roster Submission'!J$23)+1
   ),
   ROWS('Roster Submission'!$H$23:'Roster Submission'!J23)
  )
 ),""))</f>
        <v/>
      </c>
      <c r="F10" s="111"/>
      <c r="G10" s="112"/>
      <c r="H10" s="109" t="str">
        <f t="shared" ref="H10:H11" si="0">IFERROR(AVERAGE(F10:G10),"")</f>
        <v/>
      </c>
      <c r="I10" s="110" t="str">
        <f t="shared" ref="I10:I11" si="1">IF(SUM(F10+G10)=0,"",F10+G10)</f>
        <v/>
      </c>
      <c r="J10" s="110" t="str">
        <f t="shared" ref="J10:J11" si="2">CONCATENATE(IF(AND(F10&gt;=15,G10&gt;=15,SUM(F10:G10)&gt;=35),"CL-A",""),
IF(AND(F10&gt;=15,G10&gt;=15,SUM(F10:G10)&gt;=30,SUM(F10:G10)&lt;35),"CL-B",""),
IF(OR(AND(SUM(F10:G10)&gt;=25,SUM(F10:G10)&lt;30),AND(OR(F10&lt;15,G10&lt;15),SUM(F10:G10)&gt;=25)),"PL",""),
IF(AND(SUM(F10:G10)&gt;=0.1,SUM(F10:G10)&lt;25),"RL",""))</f>
        <v/>
      </c>
      <c r="K10" s="113" t="str">
        <f t="shared" ref="K10:K11" si="3">CONCATENATE(IF(OR(J10="PL",J10="RL"),"No",""),IF(AND(OR(J10="CL-A",J10="CL-B"),COUNTBLANK(J10)&lt;&gt;1),"Yes",""))</f>
        <v/>
      </c>
      <c r="L10" s="241"/>
      <c r="M10" s="242"/>
      <c r="N10" s="83"/>
    </row>
    <row r="11" spans="1:14" s="12" customFormat="1" ht="14.4" x14ac:dyDescent="0.25">
      <c r="A11" s="80"/>
      <c r="B11" s="114">
        <v>2</v>
      </c>
      <c r="C11" s="115" t="str">
        <f t="array" ref="C11">IF(IFERROR(INDEX('Roster Submission'!D$23:D$549,
  SMALL(
   IF('Roster Submission'!$H$23:$H$549="Trainer",
    ROW('Roster Submission'!H$23:H$549)-ROW('Roster Submission'!H$23)+1
   ),
   ROWS('Roster Submission'!$H$23:'Roster Submission'!H24)
  )
 ),"")=0,"",IFERROR(INDEX('Roster Submission'!D$23:D$549,
  SMALL(
   IF('Roster Submission'!$H$23:$H$549="Trainer",
    ROW('Roster Submission'!H$23:H$549)-ROW('Roster Submission'!H$23)+1
   ),
   ROWS('Roster Submission'!$H$23:'Roster Submission'!H24)
  )
 ),""))</f>
        <v/>
      </c>
      <c r="D11" s="115" t="str">
        <f t="array" ref="D11">IF(IFERROR(INDEX('Roster Submission'!E$23:E$549,
  SMALL(
   IF('Roster Submission'!$H$23:$H$549="Trainer",
    ROW('Roster Submission'!I$23:I$549)-ROW('Roster Submission'!I$23)+1
   ),
   ROWS('Roster Submission'!$H$23:'Roster Submission'!I24)
  )
 ),"")=0,"",IFERROR(INDEX('Roster Submission'!E$23:E$549,
  SMALL(
   IF('Roster Submission'!$H$23:$H$549="Trainer",
    ROW('Roster Submission'!I$23:I$549)-ROW('Roster Submission'!I$23)+1
   ),
   ROWS('Roster Submission'!$H$23:'Roster Submission'!I24)
  )
 ),""))</f>
        <v/>
      </c>
      <c r="E11" s="115" t="str">
        <f t="array" ref="E11">IF(IFERROR(INDEX('Roster Submission'!F$23:F$549,
  SMALL(
   IF('Roster Submission'!$H$23:$H$549="Trainer",
    ROW('Roster Submission'!J$23:J$549)-ROW('Roster Submission'!J$23)+1
   ),
   ROWS('Roster Submission'!$H$23:'Roster Submission'!J24)
  )
 ),"")=0,"",IFERROR(INDEX('Roster Submission'!F$23:F$549,
  SMALL(
   IF('Roster Submission'!$H$23:$H$549="Trainer",
    ROW('Roster Submission'!J$23:J$549)-ROW('Roster Submission'!J$23)+1
   ),
   ROWS('Roster Submission'!$H$23:'Roster Submission'!J24)
  )
 ),""))</f>
        <v/>
      </c>
      <c r="F11" s="98"/>
      <c r="G11" s="116"/>
      <c r="H11" s="114" t="str">
        <f t="shared" si="0"/>
        <v/>
      </c>
      <c r="I11" s="115" t="str">
        <f t="shared" si="1"/>
        <v/>
      </c>
      <c r="J11" s="115" t="str">
        <f t="shared" si="2"/>
        <v/>
      </c>
      <c r="K11" s="117" t="str">
        <f t="shared" si="3"/>
        <v/>
      </c>
      <c r="L11" s="243"/>
      <c r="M11" s="244"/>
      <c r="N11" s="83"/>
    </row>
    <row r="12" spans="1:14" s="12" customFormat="1" ht="14.4" x14ac:dyDescent="0.25">
      <c r="A12" s="80"/>
      <c r="B12" s="118">
        <v>3</v>
      </c>
      <c r="C12" s="119" t="str">
        <f t="array" ref="C12">IF(IFERROR(INDEX('Roster Submission'!D$23:D$549,
  SMALL(
   IF('Roster Submission'!$H$23:$H$549="Trainer",
    ROW('Roster Submission'!H$23:H$549)-ROW('Roster Submission'!H$23)+1
   ),
   ROWS('Roster Submission'!$H$23:'Roster Submission'!H25)
  )
 ),"")=0,"",IFERROR(INDEX('Roster Submission'!D$23:D$549,
  SMALL(
   IF('Roster Submission'!$H$23:$H$549="Trainer",
    ROW('Roster Submission'!H$23:H$549)-ROW('Roster Submission'!H$23)+1
   ),
   ROWS('Roster Submission'!$H$23:'Roster Submission'!H25)
  )
 ),""))</f>
        <v/>
      </c>
      <c r="D12" s="119" t="str">
        <f t="array" ref="D12">IF(IFERROR(INDEX('Roster Submission'!E$23:E$549,
  SMALL(
   IF('Roster Submission'!$H$23:$H$549="Trainer",
    ROW('Roster Submission'!I$23:I$549)-ROW('Roster Submission'!I$23)+1
   ),
   ROWS('Roster Submission'!$H$23:'Roster Submission'!I25)
  )
 ),"")=0,"",IFERROR(INDEX('Roster Submission'!E$23:E$549,
  SMALL(
   IF('Roster Submission'!$H$23:$H$549="Trainer",
    ROW('Roster Submission'!I$23:I$549)-ROW('Roster Submission'!I$23)+1
   ),
   ROWS('Roster Submission'!$H$23:'Roster Submission'!I25)
  )
 ),""))</f>
        <v/>
      </c>
      <c r="E12" s="119" t="str">
        <f t="array" ref="E12">IF(IFERROR(INDEX('Roster Submission'!F$23:F$549,
  SMALL(
   IF('Roster Submission'!$H$23:$H$549="Trainer",
    ROW('Roster Submission'!J$23:J$549)-ROW('Roster Submission'!J$23)+1
   ),
   ROWS('Roster Submission'!$H$23:'Roster Submission'!J25)
  )
 ),"")=0,"",IFERROR(INDEX('Roster Submission'!F$23:F$549,
  SMALL(
   IF('Roster Submission'!$H$23:$H$549="Trainer",
    ROW('Roster Submission'!J$23:J$549)-ROW('Roster Submission'!J$23)+1
   ),
   ROWS('Roster Submission'!$H$23:'Roster Submission'!J25)
  )
 ),""))</f>
        <v/>
      </c>
      <c r="F12" s="120"/>
      <c r="G12" s="121"/>
      <c r="H12" s="118" t="str">
        <f t="shared" ref="H12:H39" si="4">IFERROR(AVERAGE(F12:G12),"")</f>
        <v/>
      </c>
      <c r="I12" s="119" t="str">
        <f t="shared" ref="I12:I39" si="5">IF(SUM(F12+G12)=0,"",F12+G12)</f>
        <v/>
      </c>
      <c r="J12" s="119" t="str">
        <f t="shared" ref="J12:J39" si="6">CONCATENATE(IF(AND(F12&gt;=15,G12&gt;=15,SUM(F12:G12)&gt;=35),"CL-A",""),
IF(AND(F12&gt;=15,G12&gt;=15,SUM(F12:G12)&gt;=30,SUM(F12:G12)&lt;35),"CL-B",""),
IF(OR(AND(SUM(F12:G12)&gt;=25,SUM(F12:G12)&lt;30),AND(OR(F12&lt;15,G12&lt;15),SUM(F12:G12)&gt;=25)),"PL",""),
IF(AND(SUM(F12:G12)&gt;=0.1,SUM(F12:G12)&lt;25),"RL",""))</f>
        <v/>
      </c>
      <c r="K12" s="122" t="str">
        <f t="shared" ref="K12:K39" si="7">CONCATENATE(IF(OR(J12="PL",J12="RL"),"No",""),IF(AND(OR(J12="CL-A",J12="CL-B"),COUNTBLANK(J12)&lt;&gt;1),"Yes",""))</f>
        <v/>
      </c>
      <c r="L12" s="239"/>
      <c r="M12" s="240"/>
      <c r="N12" s="83"/>
    </row>
    <row r="13" spans="1:14" s="12" customFormat="1" ht="14.4" x14ac:dyDescent="0.25">
      <c r="A13" s="80"/>
      <c r="B13" s="114">
        <v>4</v>
      </c>
      <c r="C13" s="115" t="str">
        <f t="array" ref="C13">IF(IFERROR(INDEX('Roster Submission'!D$23:D$549,
  SMALL(
   IF('Roster Submission'!$H$23:$H$549="Trainer",
    ROW('Roster Submission'!H$23:H$549)-ROW('Roster Submission'!H$23)+1
   ),
   ROWS('Roster Submission'!$H$23:'Roster Submission'!H26)
  )
 ),"")=0,"",IFERROR(INDEX('Roster Submission'!D$23:D$549,
  SMALL(
   IF('Roster Submission'!$H$23:$H$549="Trainer",
    ROW('Roster Submission'!H$23:H$549)-ROW('Roster Submission'!H$23)+1
   ),
   ROWS('Roster Submission'!$H$23:'Roster Submission'!H26)
  )
 ),""))</f>
        <v/>
      </c>
      <c r="D13" s="115" t="str">
        <f t="array" ref="D13">IF(IFERROR(INDEX('Roster Submission'!E$23:E$549,
  SMALL(
   IF('Roster Submission'!$H$23:$H$549="Trainer",
    ROW('Roster Submission'!I$23:I$549)-ROW('Roster Submission'!I$23)+1
   ),
   ROWS('Roster Submission'!$H$23:'Roster Submission'!I26)
  )
 ),"")=0,"",IFERROR(INDEX('Roster Submission'!E$23:E$549,
  SMALL(
   IF('Roster Submission'!$H$23:$H$549="Trainer",
    ROW('Roster Submission'!I$23:I$549)-ROW('Roster Submission'!I$23)+1
   ),
   ROWS('Roster Submission'!$H$23:'Roster Submission'!I26)
  )
 ),""))</f>
        <v/>
      </c>
      <c r="E13" s="115" t="str">
        <f t="array" ref="E13">IF(IFERROR(INDEX('Roster Submission'!F$23:F$549,
  SMALL(
   IF('Roster Submission'!$H$23:$H$549="Trainer",
    ROW('Roster Submission'!J$23:J$549)-ROW('Roster Submission'!J$23)+1
   ),
   ROWS('Roster Submission'!$H$23:'Roster Submission'!J26)
  )
 ),"")=0,"",IFERROR(INDEX('Roster Submission'!F$23:F$549,
  SMALL(
   IF('Roster Submission'!$H$23:$H$549="Trainer",
    ROW('Roster Submission'!J$23:J$549)-ROW('Roster Submission'!J$23)+1
   ),
   ROWS('Roster Submission'!$H$23:'Roster Submission'!J26)
  )
 ),""))</f>
        <v/>
      </c>
      <c r="F13" s="123"/>
      <c r="G13" s="116"/>
      <c r="H13" s="114" t="str">
        <f t="shared" si="4"/>
        <v/>
      </c>
      <c r="I13" s="115" t="str">
        <f t="shared" si="5"/>
        <v/>
      </c>
      <c r="J13" s="115" t="str">
        <f t="shared" si="6"/>
        <v/>
      </c>
      <c r="K13" s="117" t="str">
        <f t="shared" si="7"/>
        <v/>
      </c>
      <c r="L13" s="243"/>
      <c r="M13" s="244"/>
      <c r="N13" s="83"/>
    </row>
    <row r="14" spans="1:14" s="12" customFormat="1" ht="14.4" x14ac:dyDescent="0.25">
      <c r="A14" s="80"/>
      <c r="B14" s="118">
        <v>5</v>
      </c>
      <c r="C14" s="119" t="str">
        <f t="array" ref="C14">IF(IFERROR(INDEX('Roster Submission'!D$23:D$549,
  SMALL(
   IF('Roster Submission'!$H$23:$H$549="Trainer",
    ROW('Roster Submission'!H$23:H$549)-ROW('Roster Submission'!H$23)+1
   ),
   ROWS('Roster Submission'!$H$23:'Roster Submission'!H27)
  )
 ),"")=0,"",IFERROR(INDEX('Roster Submission'!D$23:D$549,
  SMALL(
   IF('Roster Submission'!$H$23:$H$549="Trainer",
    ROW('Roster Submission'!H$23:H$549)-ROW('Roster Submission'!H$23)+1
   ),
   ROWS('Roster Submission'!$H$23:'Roster Submission'!H27)
  )
 ),""))</f>
        <v/>
      </c>
      <c r="D14" s="119" t="str">
        <f t="array" ref="D14">IF(IFERROR(INDEX('Roster Submission'!E$23:E$549,
  SMALL(
   IF('Roster Submission'!$H$23:$H$549="Trainer",
    ROW('Roster Submission'!I$23:I$549)-ROW('Roster Submission'!I$23)+1
   ),
   ROWS('Roster Submission'!$H$23:'Roster Submission'!I27)
  )
 ),"")=0,"",IFERROR(INDEX('Roster Submission'!E$23:E$549,
  SMALL(
   IF('Roster Submission'!$H$23:$H$549="Trainer",
    ROW('Roster Submission'!I$23:I$549)-ROW('Roster Submission'!I$23)+1
   ),
   ROWS('Roster Submission'!$H$23:'Roster Submission'!I27)
  )
 ),""))</f>
        <v/>
      </c>
      <c r="E14" s="119" t="str">
        <f t="array" ref="E14">IF(IFERROR(INDEX('Roster Submission'!F$23:F$549,
  SMALL(
   IF('Roster Submission'!$H$23:$H$549="Trainer",
    ROW('Roster Submission'!J$23:J$549)-ROW('Roster Submission'!J$23)+1
   ),
   ROWS('Roster Submission'!$H$23:'Roster Submission'!J27)
  )
 ),"")=0,"",IFERROR(INDEX('Roster Submission'!F$23:F$549,
  SMALL(
   IF('Roster Submission'!$H$23:$H$549="Trainer",
    ROW('Roster Submission'!J$23:J$549)-ROW('Roster Submission'!J$23)+1
   ),
   ROWS('Roster Submission'!$H$23:'Roster Submission'!J27)
  )
 ),""))</f>
        <v/>
      </c>
      <c r="F14" s="120"/>
      <c r="G14" s="121"/>
      <c r="H14" s="118" t="str">
        <f t="shared" si="4"/>
        <v/>
      </c>
      <c r="I14" s="119" t="str">
        <f t="shared" si="5"/>
        <v/>
      </c>
      <c r="J14" s="119" t="str">
        <f t="shared" si="6"/>
        <v/>
      </c>
      <c r="K14" s="122" t="str">
        <f t="shared" si="7"/>
        <v/>
      </c>
      <c r="L14" s="239"/>
      <c r="M14" s="240"/>
      <c r="N14" s="83"/>
    </row>
    <row r="15" spans="1:14" s="12" customFormat="1" ht="14.4" x14ac:dyDescent="0.25">
      <c r="A15" s="80"/>
      <c r="B15" s="114">
        <v>6</v>
      </c>
      <c r="C15" s="115" t="str">
        <f t="array" ref="C15">IF(IFERROR(INDEX('Roster Submission'!D$23:D$549,
  SMALL(
   IF('Roster Submission'!$H$23:$H$549="Trainer",
    ROW('Roster Submission'!H$23:H$549)-ROW('Roster Submission'!H$23)+1
   ),
   ROWS('Roster Submission'!$H$23:'Roster Submission'!H28)
  )
 ),"")=0,"",IFERROR(INDEX('Roster Submission'!D$23:D$549,
  SMALL(
   IF('Roster Submission'!$H$23:$H$549="Trainer",
    ROW('Roster Submission'!H$23:H$549)-ROW('Roster Submission'!H$23)+1
   ),
   ROWS('Roster Submission'!$H$23:'Roster Submission'!H28)
  )
 ),""))</f>
        <v/>
      </c>
      <c r="D15" s="115" t="str">
        <f t="array" ref="D15">IF(IFERROR(INDEX('Roster Submission'!E$23:E$549,
  SMALL(
   IF('Roster Submission'!$H$23:$H$549="Trainer",
    ROW('Roster Submission'!I$23:I$549)-ROW('Roster Submission'!I$23)+1
   ),
   ROWS('Roster Submission'!$H$23:'Roster Submission'!I28)
  )
 ),"")=0,"",IFERROR(INDEX('Roster Submission'!E$23:E$549,
  SMALL(
   IF('Roster Submission'!$H$23:$H$549="Trainer",
    ROW('Roster Submission'!I$23:I$549)-ROW('Roster Submission'!I$23)+1
   ),
   ROWS('Roster Submission'!$H$23:'Roster Submission'!I28)
  )
 ),""))</f>
        <v/>
      </c>
      <c r="E15" s="115" t="str">
        <f t="array" ref="E15">IF(IFERROR(INDEX('Roster Submission'!F$23:F$549,
  SMALL(
   IF('Roster Submission'!$H$23:$H$549="Trainer",
    ROW('Roster Submission'!J$23:J$549)-ROW('Roster Submission'!J$23)+1
   ),
   ROWS('Roster Submission'!$H$23:'Roster Submission'!J28)
  )
 ),"")=0,"",IFERROR(INDEX('Roster Submission'!F$23:F$549,
  SMALL(
   IF('Roster Submission'!$H$23:$H$549="Trainer",
    ROW('Roster Submission'!J$23:J$549)-ROW('Roster Submission'!J$23)+1
   ),
   ROWS('Roster Submission'!$H$23:'Roster Submission'!J28)
  )
 ),""))</f>
        <v/>
      </c>
      <c r="F15" s="123"/>
      <c r="G15" s="116"/>
      <c r="H15" s="114" t="str">
        <f t="shared" si="4"/>
        <v/>
      </c>
      <c r="I15" s="115" t="str">
        <f t="shared" si="5"/>
        <v/>
      </c>
      <c r="J15" s="115" t="str">
        <f t="shared" si="6"/>
        <v/>
      </c>
      <c r="K15" s="117" t="str">
        <f t="shared" si="7"/>
        <v/>
      </c>
      <c r="L15" s="243"/>
      <c r="M15" s="244"/>
      <c r="N15" s="83"/>
    </row>
    <row r="16" spans="1:14" s="12" customFormat="1" ht="14.4" x14ac:dyDescent="0.25">
      <c r="A16" s="80"/>
      <c r="B16" s="118">
        <v>7</v>
      </c>
      <c r="C16" s="119" t="str">
        <f t="array" ref="C16">IF(IFERROR(INDEX('Roster Submission'!D$23:D$549,
  SMALL(
   IF('Roster Submission'!$H$23:$H$549="Trainer",
    ROW('Roster Submission'!H$23:H$549)-ROW('Roster Submission'!H$23)+1
   ),
   ROWS('Roster Submission'!$H$23:'Roster Submission'!H29)
  )
 ),"")=0,"",IFERROR(INDEX('Roster Submission'!D$23:D$549,
  SMALL(
   IF('Roster Submission'!$H$23:$H$549="Trainer",
    ROW('Roster Submission'!H$23:H$549)-ROW('Roster Submission'!H$23)+1
   ),
   ROWS('Roster Submission'!$H$23:'Roster Submission'!H29)
  )
 ),""))</f>
        <v/>
      </c>
      <c r="D16" s="119" t="str">
        <f t="array" ref="D16">IF(IFERROR(INDEX('Roster Submission'!E$23:E$549,
  SMALL(
   IF('Roster Submission'!$H$23:$H$549="Trainer",
    ROW('Roster Submission'!I$23:I$549)-ROW('Roster Submission'!I$23)+1
   ),
   ROWS('Roster Submission'!$H$23:'Roster Submission'!I29)
  )
 ),"")=0,"",IFERROR(INDEX('Roster Submission'!E$23:E$549,
  SMALL(
   IF('Roster Submission'!$H$23:$H$549="Trainer",
    ROW('Roster Submission'!I$23:I$549)-ROW('Roster Submission'!I$23)+1
   ),
   ROWS('Roster Submission'!$H$23:'Roster Submission'!I29)
  )
 ),""))</f>
        <v/>
      </c>
      <c r="E16" s="119" t="str">
        <f t="array" ref="E16">IF(IFERROR(INDEX('Roster Submission'!F$23:F$549,
  SMALL(
   IF('Roster Submission'!$H$23:$H$549="Trainer",
    ROW('Roster Submission'!J$23:J$549)-ROW('Roster Submission'!J$23)+1
   ),
   ROWS('Roster Submission'!$H$23:'Roster Submission'!J29)
  )
 ),"")=0,"",IFERROR(INDEX('Roster Submission'!F$23:F$549,
  SMALL(
   IF('Roster Submission'!$H$23:$H$549="Trainer",
    ROW('Roster Submission'!J$23:J$549)-ROW('Roster Submission'!J$23)+1
   ),
   ROWS('Roster Submission'!$H$23:'Roster Submission'!J29)
  )
 ),""))</f>
        <v/>
      </c>
      <c r="F16" s="120"/>
      <c r="G16" s="121"/>
      <c r="H16" s="118" t="str">
        <f t="shared" si="4"/>
        <v/>
      </c>
      <c r="I16" s="119" t="str">
        <f t="shared" si="5"/>
        <v/>
      </c>
      <c r="J16" s="119" t="str">
        <f t="shared" si="6"/>
        <v/>
      </c>
      <c r="K16" s="122" t="str">
        <f t="shared" si="7"/>
        <v/>
      </c>
      <c r="L16" s="239"/>
      <c r="M16" s="240"/>
      <c r="N16" s="83"/>
    </row>
    <row r="17" spans="1:14" s="12" customFormat="1" ht="14.4" x14ac:dyDescent="0.25">
      <c r="A17" s="80"/>
      <c r="B17" s="114">
        <v>8</v>
      </c>
      <c r="C17" s="115" t="str">
        <f t="array" ref="C17">IF(IFERROR(INDEX('Roster Submission'!D$23:D$549,
  SMALL(
   IF('Roster Submission'!$H$23:$H$549="Trainer",
    ROW('Roster Submission'!H$23:H$549)-ROW('Roster Submission'!H$23)+1
   ),
   ROWS('Roster Submission'!$H$23:'Roster Submission'!H30)
  )
 ),"")=0,"",IFERROR(INDEX('Roster Submission'!D$23:D$549,
  SMALL(
   IF('Roster Submission'!$H$23:$H$549="Trainer",
    ROW('Roster Submission'!H$23:H$549)-ROW('Roster Submission'!H$23)+1
   ),
   ROWS('Roster Submission'!$H$23:'Roster Submission'!H30)
  )
 ),""))</f>
        <v/>
      </c>
      <c r="D17" s="115" t="str">
        <f t="array" ref="D17">IF(IFERROR(INDEX('Roster Submission'!E$23:E$549,
  SMALL(
   IF('Roster Submission'!$H$23:$H$549="Trainer",
    ROW('Roster Submission'!I$23:I$549)-ROW('Roster Submission'!I$23)+1
   ),
   ROWS('Roster Submission'!$H$23:'Roster Submission'!I30)
  )
 ),"")=0,"",IFERROR(INDEX('Roster Submission'!E$23:E$549,
  SMALL(
   IF('Roster Submission'!$H$23:$H$549="Trainer",
    ROW('Roster Submission'!I$23:I$549)-ROW('Roster Submission'!I$23)+1
   ),
   ROWS('Roster Submission'!$H$23:'Roster Submission'!I30)
  )
 ),""))</f>
        <v/>
      </c>
      <c r="E17" s="115" t="str">
        <f t="array" ref="E17">IF(IFERROR(INDEX('Roster Submission'!F$23:F$549,
  SMALL(
   IF('Roster Submission'!$H$23:$H$549="Trainer",
    ROW('Roster Submission'!J$23:J$549)-ROW('Roster Submission'!J$23)+1
   ),
   ROWS('Roster Submission'!$H$23:'Roster Submission'!J30)
  )
 ),"")=0,"",IFERROR(INDEX('Roster Submission'!F$23:F$549,
  SMALL(
   IF('Roster Submission'!$H$23:$H$549="Trainer",
    ROW('Roster Submission'!J$23:J$549)-ROW('Roster Submission'!J$23)+1
   ),
   ROWS('Roster Submission'!$H$23:'Roster Submission'!J30)
  )
 ),""))</f>
        <v/>
      </c>
      <c r="F17" s="123"/>
      <c r="G17" s="116"/>
      <c r="H17" s="114" t="str">
        <f t="shared" si="4"/>
        <v/>
      </c>
      <c r="I17" s="115" t="str">
        <f t="shared" si="5"/>
        <v/>
      </c>
      <c r="J17" s="115" t="str">
        <f t="shared" si="6"/>
        <v/>
      </c>
      <c r="K17" s="117" t="str">
        <f t="shared" si="7"/>
        <v/>
      </c>
      <c r="L17" s="243"/>
      <c r="M17" s="244"/>
      <c r="N17" s="83"/>
    </row>
    <row r="18" spans="1:14" s="12" customFormat="1" ht="14.4" x14ac:dyDescent="0.25">
      <c r="A18" s="80"/>
      <c r="B18" s="118">
        <v>9</v>
      </c>
      <c r="C18" s="119" t="str">
        <f t="array" ref="C18">IF(IFERROR(INDEX('Roster Submission'!D$23:D$549,
  SMALL(
   IF('Roster Submission'!$H$23:$H$549="Trainer",
    ROW('Roster Submission'!H$23:H$549)-ROW('Roster Submission'!H$23)+1
   ),
   ROWS('Roster Submission'!$H$23:'Roster Submission'!H31)
  )
 ),"")=0,"",IFERROR(INDEX('Roster Submission'!D$23:D$549,
  SMALL(
   IF('Roster Submission'!$H$23:$H$549="Trainer",
    ROW('Roster Submission'!H$23:H$549)-ROW('Roster Submission'!H$23)+1
   ),
   ROWS('Roster Submission'!$H$23:'Roster Submission'!H31)
  )
 ),""))</f>
        <v/>
      </c>
      <c r="D18" s="119" t="str">
        <f t="array" ref="D18">IF(IFERROR(INDEX('Roster Submission'!E$23:E$549,
  SMALL(
   IF('Roster Submission'!$H$23:$H$549="Trainer",
    ROW('Roster Submission'!I$23:I$549)-ROW('Roster Submission'!I$23)+1
   ),
   ROWS('Roster Submission'!$H$23:'Roster Submission'!I31)
  )
 ),"")=0,"",IFERROR(INDEX('Roster Submission'!E$23:E$549,
  SMALL(
   IF('Roster Submission'!$H$23:$H$549="Trainer",
    ROW('Roster Submission'!I$23:I$549)-ROW('Roster Submission'!I$23)+1
   ),
   ROWS('Roster Submission'!$H$23:'Roster Submission'!I31)
  )
 ),""))</f>
        <v/>
      </c>
      <c r="E18" s="119" t="str">
        <f t="array" ref="E18">IF(IFERROR(INDEX('Roster Submission'!F$23:F$549,
  SMALL(
   IF('Roster Submission'!$H$23:$H$549="Trainer",
    ROW('Roster Submission'!J$23:J$549)-ROW('Roster Submission'!J$23)+1
   ),
   ROWS('Roster Submission'!$H$23:'Roster Submission'!J31)
  )
 ),"")=0,"",IFERROR(INDEX('Roster Submission'!F$23:F$549,
  SMALL(
   IF('Roster Submission'!$H$23:$H$549="Trainer",
    ROW('Roster Submission'!J$23:J$549)-ROW('Roster Submission'!J$23)+1
   ),
   ROWS('Roster Submission'!$H$23:'Roster Submission'!J31)
  )
 ),""))</f>
        <v/>
      </c>
      <c r="F18" s="120"/>
      <c r="G18" s="121"/>
      <c r="H18" s="118" t="str">
        <f t="shared" si="4"/>
        <v/>
      </c>
      <c r="I18" s="119" t="str">
        <f t="shared" si="5"/>
        <v/>
      </c>
      <c r="J18" s="119" t="str">
        <f t="shared" si="6"/>
        <v/>
      </c>
      <c r="K18" s="122" t="str">
        <f t="shared" si="7"/>
        <v/>
      </c>
      <c r="L18" s="239"/>
      <c r="M18" s="240"/>
      <c r="N18" s="83"/>
    </row>
    <row r="19" spans="1:14" s="13" customFormat="1" ht="14.4" x14ac:dyDescent="0.25">
      <c r="A19" s="80"/>
      <c r="B19" s="114">
        <v>10</v>
      </c>
      <c r="C19" s="115" t="str">
        <f t="array" ref="C19">IF(IFERROR(INDEX('Roster Submission'!D$23:D$549,
  SMALL(
   IF('Roster Submission'!$H$23:$H$549="Trainer",
    ROW('Roster Submission'!H$23:H$549)-ROW('Roster Submission'!H$23)+1
   ),
   ROWS('Roster Submission'!$H$23:'Roster Submission'!H32)
  )
 ),"")=0,"",IFERROR(INDEX('Roster Submission'!D$23:D$549,
  SMALL(
   IF('Roster Submission'!$H$23:$H$549="Trainer",
    ROW('Roster Submission'!H$23:H$549)-ROW('Roster Submission'!H$23)+1
   ),
   ROWS('Roster Submission'!$H$23:'Roster Submission'!H32)
  )
 ),""))</f>
        <v/>
      </c>
      <c r="D19" s="115" t="str">
        <f t="array" ref="D19">IF(IFERROR(INDEX('Roster Submission'!E$23:E$549,
  SMALL(
   IF('Roster Submission'!$H$23:$H$549="Trainer",
    ROW('Roster Submission'!I$23:I$549)-ROW('Roster Submission'!I$23)+1
   ),
   ROWS('Roster Submission'!$H$23:'Roster Submission'!I32)
  )
 ),"")=0,"",IFERROR(INDEX('Roster Submission'!E$23:E$549,
  SMALL(
   IF('Roster Submission'!$H$23:$H$549="Trainer",
    ROW('Roster Submission'!I$23:I$549)-ROW('Roster Submission'!I$23)+1
   ),
   ROWS('Roster Submission'!$H$23:'Roster Submission'!I32)
  )
 ),""))</f>
        <v/>
      </c>
      <c r="E19" s="115" t="str">
        <f t="array" ref="E19">IF(IFERROR(INDEX('Roster Submission'!F$23:F$549,
  SMALL(
   IF('Roster Submission'!$H$23:$H$549="Trainer",
    ROW('Roster Submission'!J$23:J$549)-ROW('Roster Submission'!J$23)+1
   ),
   ROWS('Roster Submission'!$H$23:'Roster Submission'!J32)
  )
 ),"")=0,"",IFERROR(INDEX('Roster Submission'!F$23:F$549,
  SMALL(
   IF('Roster Submission'!$H$23:$H$549="Trainer",
    ROW('Roster Submission'!J$23:J$549)-ROW('Roster Submission'!J$23)+1
   ),
   ROWS('Roster Submission'!$H$23:'Roster Submission'!J32)
  )
 ),""))</f>
        <v/>
      </c>
      <c r="F19" s="123"/>
      <c r="G19" s="116"/>
      <c r="H19" s="114" t="str">
        <f t="shared" si="4"/>
        <v/>
      </c>
      <c r="I19" s="115" t="str">
        <f t="shared" si="5"/>
        <v/>
      </c>
      <c r="J19" s="115" t="str">
        <f t="shared" si="6"/>
        <v/>
      </c>
      <c r="K19" s="117" t="str">
        <f t="shared" si="7"/>
        <v/>
      </c>
      <c r="L19" s="243"/>
      <c r="M19" s="244"/>
      <c r="N19" s="83"/>
    </row>
    <row r="20" spans="1:14" s="12" customFormat="1" ht="14.4" x14ac:dyDescent="0.25">
      <c r="A20" s="80"/>
      <c r="B20" s="118">
        <v>11</v>
      </c>
      <c r="C20" s="119" t="str">
        <f t="array" ref="C20">IF(IFERROR(INDEX('Roster Submission'!D$23:D$549,
  SMALL(
   IF('Roster Submission'!$H$23:$H$549="Trainer",
    ROW('Roster Submission'!H$23:H$549)-ROW('Roster Submission'!H$23)+1
   ),
   ROWS('Roster Submission'!$H$23:'Roster Submission'!H33)
  )
 ),"")=0,"",IFERROR(INDEX('Roster Submission'!D$23:D$549,
  SMALL(
   IF('Roster Submission'!$H$23:$H$549="Trainer",
    ROW('Roster Submission'!H$23:H$549)-ROW('Roster Submission'!H$23)+1
   ),
   ROWS('Roster Submission'!$H$23:'Roster Submission'!H33)
  )
 ),""))</f>
        <v/>
      </c>
      <c r="D20" s="119" t="str">
        <f t="array" ref="D20">IF(IFERROR(INDEX('Roster Submission'!E$23:E$549,
  SMALL(
   IF('Roster Submission'!$H$23:$H$549="Trainer",
    ROW('Roster Submission'!I$23:I$549)-ROW('Roster Submission'!I$23)+1
   ),
   ROWS('Roster Submission'!$H$23:'Roster Submission'!I33)
  )
 ),"")=0,"",IFERROR(INDEX('Roster Submission'!E$23:E$549,
  SMALL(
   IF('Roster Submission'!$H$23:$H$549="Trainer",
    ROW('Roster Submission'!I$23:I$549)-ROW('Roster Submission'!I$23)+1
   ),
   ROWS('Roster Submission'!$H$23:'Roster Submission'!I33)
  )
 ),""))</f>
        <v/>
      </c>
      <c r="E20" s="119" t="str">
        <f t="array" ref="E20">IF(IFERROR(INDEX('Roster Submission'!F$23:F$549,
  SMALL(
   IF('Roster Submission'!$H$23:$H$549="Trainer",
    ROW('Roster Submission'!J$23:J$549)-ROW('Roster Submission'!J$23)+1
   ),
   ROWS('Roster Submission'!$H$23:'Roster Submission'!J33)
  )
 ),"")=0,"",IFERROR(INDEX('Roster Submission'!F$23:F$549,
  SMALL(
   IF('Roster Submission'!$H$23:$H$549="Trainer",
    ROW('Roster Submission'!J$23:J$549)-ROW('Roster Submission'!J$23)+1
   ),
   ROWS('Roster Submission'!$H$23:'Roster Submission'!J33)
  )
 ),""))</f>
        <v/>
      </c>
      <c r="F20" s="120"/>
      <c r="G20" s="121"/>
      <c r="H20" s="118" t="str">
        <f t="shared" si="4"/>
        <v/>
      </c>
      <c r="I20" s="119" t="str">
        <f t="shared" si="5"/>
        <v/>
      </c>
      <c r="J20" s="119" t="str">
        <f t="shared" si="6"/>
        <v/>
      </c>
      <c r="K20" s="122" t="str">
        <f t="shared" si="7"/>
        <v/>
      </c>
      <c r="L20" s="239"/>
      <c r="M20" s="240"/>
      <c r="N20" s="83"/>
    </row>
    <row r="21" spans="1:14" s="12" customFormat="1" ht="14.4" x14ac:dyDescent="0.25">
      <c r="A21" s="80"/>
      <c r="B21" s="114">
        <v>12</v>
      </c>
      <c r="C21" s="115" t="str">
        <f t="array" ref="C21">IF(IFERROR(INDEX('Roster Submission'!D$23:D$549,
  SMALL(
   IF('Roster Submission'!$H$23:$H$549="Trainer",
    ROW('Roster Submission'!H$23:H$549)-ROW('Roster Submission'!H$23)+1
   ),
   ROWS('Roster Submission'!$H$23:'Roster Submission'!H34)
  )
 ),"")=0,"",IFERROR(INDEX('Roster Submission'!D$23:D$549,
  SMALL(
   IF('Roster Submission'!$H$23:$H$549="Trainer",
    ROW('Roster Submission'!H$23:H$549)-ROW('Roster Submission'!H$23)+1
   ),
   ROWS('Roster Submission'!$H$23:'Roster Submission'!H34)
  )
 ),""))</f>
        <v/>
      </c>
      <c r="D21" s="115" t="str">
        <f t="array" ref="D21">IF(IFERROR(INDEX('Roster Submission'!E$23:E$549,
  SMALL(
   IF('Roster Submission'!$H$23:$H$549="Trainer",
    ROW('Roster Submission'!I$23:I$549)-ROW('Roster Submission'!I$23)+1
   ),
   ROWS('Roster Submission'!$H$23:'Roster Submission'!I34)
  )
 ),"")=0,"",IFERROR(INDEX('Roster Submission'!E$23:E$549,
  SMALL(
   IF('Roster Submission'!$H$23:$H$549="Trainer",
    ROW('Roster Submission'!I$23:I$549)-ROW('Roster Submission'!I$23)+1
   ),
   ROWS('Roster Submission'!$H$23:'Roster Submission'!I34)
  )
 ),""))</f>
        <v/>
      </c>
      <c r="E21" s="115" t="str">
        <f t="array" ref="E21">IF(IFERROR(INDEX('Roster Submission'!F$23:F$549,
  SMALL(
   IF('Roster Submission'!$H$23:$H$549="Trainer",
    ROW('Roster Submission'!J$23:J$549)-ROW('Roster Submission'!J$23)+1
   ),
   ROWS('Roster Submission'!$H$23:'Roster Submission'!J34)
  )
 ),"")=0,"",IFERROR(INDEX('Roster Submission'!F$23:F$549,
  SMALL(
   IF('Roster Submission'!$H$23:$H$549="Trainer",
    ROW('Roster Submission'!J$23:J$549)-ROW('Roster Submission'!J$23)+1
   ),
   ROWS('Roster Submission'!$H$23:'Roster Submission'!J34)
  )
 ),""))</f>
        <v/>
      </c>
      <c r="F21" s="123"/>
      <c r="G21" s="116"/>
      <c r="H21" s="114" t="str">
        <f t="shared" si="4"/>
        <v/>
      </c>
      <c r="I21" s="115" t="str">
        <f t="shared" si="5"/>
        <v/>
      </c>
      <c r="J21" s="115" t="str">
        <f t="shared" si="6"/>
        <v/>
      </c>
      <c r="K21" s="117" t="str">
        <f t="shared" si="7"/>
        <v/>
      </c>
      <c r="L21" s="243"/>
      <c r="M21" s="244"/>
      <c r="N21" s="83"/>
    </row>
    <row r="22" spans="1:14" s="12" customFormat="1" ht="14.4" x14ac:dyDescent="0.25">
      <c r="A22" s="80"/>
      <c r="B22" s="118">
        <v>13</v>
      </c>
      <c r="C22" s="119" t="str">
        <f t="array" ref="C22">IF(IFERROR(INDEX('Roster Submission'!D$23:D$549,
  SMALL(
   IF('Roster Submission'!$H$23:$H$549="Trainer",
    ROW('Roster Submission'!H$23:H$549)-ROW('Roster Submission'!H$23)+1
   ),
   ROWS('Roster Submission'!$H$23:'Roster Submission'!H35)
  )
 ),"")=0,"",IFERROR(INDEX('Roster Submission'!D$23:D$549,
  SMALL(
   IF('Roster Submission'!$H$23:$H$549="Trainer",
    ROW('Roster Submission'!H$23:H$549)-ROW('Roster Submission'!H$23)+1
   ),
   ROWS('Roster Submission'!$H$23:'Roster Submission'!H35)
  )
 ),""))</f>
        <v/>
      </c>
      <c r="D22" s="119" t="str">
        <f t="array" ref="D22">IF(IFERROR(INDEX('Roster Submission'!E$23:E$549,
  SMALL(
   IF('Roster Submission'!$H$23:$H$549="Trainer",
    ROW('Roster Submission'!I$23:I$549)-ROW('Roster Submission'!I$23)+1
   ),
   ROWS('Roster Submission'!$H$23:'Roster Submission'!I35)
  )
 ),"")=0,"",IFERROR(INDEX('Roster Submission'!E$23:E$549,
  SMALL(
   IF('Roster Submission'!$H$23:$H$549="Trainer",
    ROW('Roster Submission'!I$23:I$549)-ROW('Roster Submission'!I$23)+1
   ),
   ROWS('Roster Submission'!$H$23:'Roster Submission'!I35)
  )
 ),""))</f>
        <v/>
      </c>
      <c r="E22" s="119" t="str">
        <f t="array" ref="E22">IF(IFERROR(INDEX('Roster Submission'!F$23:F$549,
  SMALL(
   IF('Roster Submission'!$H$23:$H$549="Trainer",
    ROW('Roster Submission'!J$23:J$549)-ROW('Roster Submission'!J$23)+1
   ),
   ROWS('Roster Submission'!$H$23:'Roster Submission'!J35)
  )
 ),"")=0,"",IFERROR(INDEX('Roster Submission'!F$23:F$549,
  SMALL(
   IF('Roster Submission'!$H$23:$H$549="Trainer",
    ROW('Roster Submission'!J$23:J$549)-ROW('Roster Submission'!J$23)+1
   ),
   ROWS('Roster Submission'!$H$23:'Roster Submission'!J35)
  )
 ),""))</f>
        <v/>
      </c>
      <c r="F22" s="120"/>
      <c r="G22" s="121"/>
      <c r="H22" s="118" t="str">
        <f t="shared" si="4"/>
        <v/>
      </c>
      <c r="I22" s="119" t="str">
        <f t="shared" si="5"/>
        <v/>
      </c>
      <c r="J22" s="119" t="str">
        <f t="shared" si="6"/>
        <v/>
      </c>
      <c r="K22" s="122" t="str">
        <f t="shared" si="7"/>
        <v/>
      </c>
      <c r="L22" s="239"/>
      <c r="M22" s="240"/>
      <c r="N22" s="83"/>
    </row>
    <row r="23" spans="1:14" s="12" customFormat="1" ht="14.4" x14ac:dyDescent="0.25">
      <c r="A23" s="80"/>
      <c r="B23" s="114">
        <v>14</v>
      </c>
      <c r="C23" s="115" t="str">
        <f t="array" ref="C23">IF(IFERROR(INDEX('Roster Submission'!D$23:D$549,
  SMALL(
   IF('Roster Submission'!$H$23:$H$549="Trainer",
    ROW('Roster Submission'!H$23:H$549)-ROW('Roster Submission'!H$23)+1
   ),
   ROWS('Roster Submission'!$H$23:'Roster Submission'!H36)
  )
 ),"")=0,"",IFERROR(INDEX('Roster Submission'!D$23:D$549,
  SMALL(
   IF('Roster Submission'!$H$23:$H$549="Trainer",
    ROW('Roster Submission'!H$23:H$549)-ROW('Roster Submission'!H$23)+1
   ),
   ROWS('Roster Submission'!$H$23:'Roster Submission'!H36)
  )
 ),""))</f>
        <v/>
      </c>
      <c r="D23" s="115" t="str">
        <f t="array" ref="D23">IF(IFERROR(INDEX('Roster Submission'!E$23:E$549,
  SMALL(
   IF('Roster Submission'!$H$23:$H$549="Trainer",
    ROW('Roster Submission'!I$23:I$549)-ROW('Roster Submission'!I$23)+1
   ),
   ROWS('Roster Submission'!$H$23:'Roster Submission'!I36)
  )
 ),"")=0,"",IFERROR(INDEX('Roster Submission'!E$23:E$549,
  SMALL(
   IF('Roster Submission'!$H$23:$H$549="Trainer",
    ROW('Roster Submission'!I$23:I$549)-ROW('Roster Submission'!I$23)+1
   ),
   ROWS('Roster Submission'!$H$23:'Roster Submission'!I36)
  )
 ),""))</f>
        <v/>
      </c>
      <c r="E23" s="115" t="str">
        <f t="array" ref="E23">IF(IFERROR(INDEX('Roster Submission'!F$23:F$549,
  SMALL(
   IF('Roster Submission'!$H$23:$H$549="Trainer",
    ROW('Roster Submission'!J$23:J$549)-ROW('Roster Submission'!J$23)+1
   ),
   ROWS('Roster Submission'!$H$23:'Roster Submission'!J36)
  )
 ),"")=0,"",IFERROR(INDEX('Roster Submission'!F$23:F$549,
  SMALL(
   IF('Roster Submission'!$H$23:$H$549="Trainer",
    ROW('Roster Submission'!J$23:J$549)-ROW('Roster Submission'!J$23)+1
   ),
   ROWS('Roster Submission'!$H$23:'Roster Submission'!J36)
  )
 ),""))</f>
        <v/>
      </c>
      <c r="F23" s="123"/>
      <c r="G23" s="116"/>
      <c r="H23" s="114" t="str">
        <f t="shared" si="4"/>
        <v/>
      </c>
      <c r="I23" s="115" t="str">
        <f t="shared" si="5"/>
        <v/>
      </c>
      <c r="J23" s="115" t="str">
        <f t="shared" si="6"/>
        <v/>
      </c>
      <c r="K23" s="117" t="str">
        <f t="shared" si="7"/>
        <v/>
      </c>
      <c r="L23" s="243"/>
      <c r="M23" s="244"/>
      <c r="N23" s="83"/>
    </row>
    <row r="24" spans="1:14" s="12" customFormat="1" ht="14.4" x14ac:dyDescent="0.25">
      <c r="A24" s="80"/>
      <c r="B24" s="118">
        <v>15</v>
      </c>
      <c r="C24" s="119" t="str">
        <f t="array" ref="C24">IF(IFERROR(INDEX('Roster Submission'!D$23:D$549,
  SMALL(
   IF('Roster Submission'!$H$23:$H$549="Trainer",
    ROW('Roster Submission'!H$23:H$549)-ROW('Roster Submission'!H$23)+1
   ),
   ROWS('Roster Submission'!$H$23:'Roster Submission'!H37)
  )
 ),"")=0,"",IFERROR(INDEX('Roster Submission'!D$23:D$549,
  SMALL(
   IF('Roster Submission'!$H$23:$H$549="Trainer",
    ROW('Roster Submission'!H$23:H$549)-ROW('Roster Submission'!H$23)+1
   ),
   ROWS('Roster Submission'!$H$23:'Roster Submission'!H37)
  )
 ),""))</f>
        <v/>
      </c>
      <c r="D24" s="119" t="str">
        <f t="array" ref="D24">IF(IFERROR(INDEX('Roster Submission'!E$23:E$549,
  SMALL(
   IF('Roster Submission'!$H$23:$H$549="Trainer",
    ROW('Roster Submission'!I$23:I$549)-ROW('Roster Submission'!I$23)+1
   ),
   ROWS('Roster Submission'!$H$23:'Roster Submission'!I37)
  )
 ),"")=0,"",IFERROR(INDEX('Roster Submission'!E$23:E$549,
  SMALL(
   IF('Roster Submission'!$H$23:$H$549="Trainer",
    ROW('Roster Submission'!I$23:I$549)-ROW('Roster Submission'!I$23)+1
   ),
   ROWS('Roster Submission'!$H$23:'Roster Submission'!I37)
  )
 ),""))</f>
        <v/>
      </c>
      <c r="E24" s="119" t="str">
        <f t="array" ref="E24">IF(IFERROR(INDEX('Roster Submission'!F$23:F$549,
  SMALL(
   IF('Roster Submission'!$H$23:$H$549="Trainer",
    ROW('Roster Submission'!J$23:J$549)-ROW('Roster Submission'!J$23)+1
   ),
   ROWS('Roster Submission'!$H$23:'Roster Submission'!J37)
  )
 ),"")=0,"",IFERROR(INDEX('Roster Submission'!F$23:F$549,
  SMALL(
   IF('Roster Submission'!$H$23:$H$549="Trainer",
    ROW('Roster Submission'!J$23:J$549)-ROW('Roster Submission'!J$23)+1
   ),
   ROWS('Roster Submission'!$H$23:'Roster Submission'!J37)
  )
 ),""))</f>
        <v/>
      </c>
      <c r="F24" s="120"/>
      <c r="G24" s="121"/>
      <c r="H24" s="118" t="str">
        <f t="shared" si="4"/>
        <v/>
      </c>
      <c r="I24" s="119" t="str">
        <f t="shared" si="5"/>
        <v/>
      </c>
      <c r="J24" s="119" t="str">
        <f t="shared" si="6"/>
        <v/>
      </c>
      <c r="K24" s="122" t="str">
        <f t="shared" si="7"/>
        <v/>
      </c>
      <c r="L24" s="239"/>
      <c r="M24" s="240"/>
      <c r="N24" s="83"/>
    </row>
    <row r="25" spans="1:14" s="12" customFormat="1" ht="14.4" x14ac:dyDescent="0.25">
      <c r="A25" s="80"/>
      <c r="B25" s="114">
        <v>16</v>
      </c>
      <c r="C25" s="115" t="str">
        <f t="array" ref="C25">IF(IFERROR(INDEX('Roster Submission'!D$23:D$549,
  SMALL(
   IF('Roster Submission'!$H$23:$H$549="Trainer",
    ROW('Roster Submission'!H$23:H$549)-ROW('Roster Submission'!H$23)+1
   ),
   ROWS('Roster Submission'!$H$23:'Roster Submission'!H38)
  )
 ),"")=0,"",IFERROR(INDEX('Roster Submission'!D$23:D$549,
  SMALL(
   IF('Roster Submission'!$H$23:$H$549="Trainer",
    ROW('Roster Submission'!H$23:H$549)-ROW('Roster Submission'!H$23)+1
   ),
   ROWS('Roster Submission'!$H$23:'Roster Submission'!H38)
  )
 ),""))</f>
        <v/>
      </c>
      <c r="D25" s="115" t="str">
        <f t="array" ref="D25">IF(IFERROR(INDEX('Roster Submission'!E$23:E$549,
  SMALL(
   IF('Roster Submission'!$H$23:$H$549="Trainer",
    ROW('Roster Submission'!I$23:I$549)-ROW('Roster Submission'!I$23)+1
   ),
   ROWS('Roster Submission'!$H$23:'Roster Submission'!I38)
  )
 ),"")=0,"",IFERROR(INDEX('Roster Submission'!E$23:E$549,
  SMALL(
   IF('Roster Submission'!$H$23:$H$549="Trainer",
    ROW('Roster Submission'!I$23:I$549)-ROW('Roster Submission'!I$23)+1
   ),
   ROWS('Roster Submission'!$H$23:'Roster Submission'!I38)
  )
 ),""))</f>
        <v/>
      </c>
      <c r="E25" s="115" t="str">
        <f t="array" ref="E25">IF(IFERROR(INDEX('Roster Submission'!F$23:F$549,
  SMALL(
   IF('Roster Submission'!$H$23:$H$549="Trainer",
    ROW('Roster Submission'!J$23:J$549)-ROW('Roster Submission'!J$23)+1
   ),
   ROWS('Roster Submission'!$H$23:'Roster Submission'!J38)
  )
 ),"")=0,"",IFERROR(INDEX('Roster Submission'!F$23:F$549,
  SMALL(
   IF('Roster Submission'!$H$23:$H$549="Trainer",
    ROW('Roster Submission'!J$23:J$549)-ROW('Roster Submission'!J$23)+1
   ),
   ROWS('Roster Submission'!$H$23:'Roster Submission'!J38)
  )
 ),""))</f>
        <v/>
      </c>
      <c r="F25" s="123"/>
      <c r="G25" s="116"/>
      <c r="H25" s="114" t="str">
        <f t="shared" si="4"/>
        <v/>
      </c>
      <c r="I25" s="115" t="str">
        <f t="shared" si="5"/>
        <v/>
      </c>
      <c r="J25" s="115" t="str">
        <f t="shared" si="6"/>
        <v/>
      </c>
      <c r="K25" s="117" t="str">
        <f t="shared" si="7"/>
        <v/>
      </c>
      <c r="L25" s="243"/>
      <c r="M25" s="244"/>
      <c r="N25" s="83"/>
    </row>
    <row r="26" spans="1:14" s="12" customFormat="1" ht="14.4" x14ac:dyDescent="0.25">
      <c r="A26" s="80"/>
      <c r="B26" s="118">
        <v>17</v>
      </c>
      <c r="C26" s="119" t="str">
        <f t="array" ref="C26">IF(IFERROR(INDEX('Roster Submission'!D$23:D$549,
  SMALL(
   IF('Roster Submission'!$H$23:$H$549="Trainer",
    ROW('Roster Submission'!H$23:H$549)-ROW('Roster Submission'!H$23)+1
   ),
   ROWS('Roster Submission'!$H$23:'Roster Submission'!H39)
  )
 ),"")=0,"",IFERROR(INDEX('Roster Submission'!D$23:D$549,
  SMALL(
   IF('Roster Submission'!$H$23:$H$549="Trainer",
    ROW('Roster Submission'!H$23:H$549)-ROW('Roster Submission'!H$23)+1
   ),
   ROWS('Roster Submission'!$H$23:'Roster Submission'!H39)
  )
 ),""))</f>
        <v/>
      </c>
      <c r="D26" s="119" t="str">
        <f t="array" ref="D26">IF(IFERROR(INDEX('Roster Submission'!E$23:E$549,
  SMALL(
   IF('Roster Submission'!$H$23:$H$549="Trainer",
    ROW('Roster Submission'!I$23:I$549)-ROW('Roster Submission'!I$23)+1
   ),
   ROWS('Roster Submission'!$H$23:'Roster Submission'!I39)
  )
 ),"")=0,"",IFERROR(INDEX('Roster Submission'!E$23:E$549,
  SMALL(
   IF('Roster Submission'!$H$23:$H$549="Trainer",
    ROW('Roster Submission'!I$23:I$549)-ROW('Roster Submission'!I$23)+1
   ),
   ROWS('Roster Submission'!$H$23:'Roster Submission'!I39)
  )
 ),""))</f>
        <v/>
      </c>
      <c r="E26" s="119" t="str">
        <f t="array" ref="E26">IF(IFERROR(INDEX('Roster Submission'!F$23:F$549,
  SMALL(
   IF('Roster Submission'!$H$23:$H$549="Trainer",
    ROW('Roster Submission'!J$23:J$549)-ROW('Roster Submission'!J$23)+1
   ),
   ROWS('Roster Submission'!$H$23:'Roster Submission'!J39)
  )
 ),"")=0,"",IFERROR(INDEX('Roster Submission'!F$23:F$549,
  SMALL(
   IF('Roster Submission'!$H$23:$H$549="Trainer",
    ROW('Roster Submission'!J$23:J$549)-ROW('Roster Submission'!J$23)+1
   ),
   ROWS('Roster Submission'!$H$23:'Roster Submission'!J39)
  )
 ),""))</f>
        <v/>
      </c>
      <c r="F26" s="120"/>
      <c r="G26" s="121"/>
      <c r="H26" s="118" t="str">
        <f t="shared" si="4"/>
        <v/>
      </c>
      <c r="I26" s="119" t="str">
        <f t="shared" si="5"/>
        <v/>
      </c>
      <c r="J26" s="119" t="str">
        <f t="shared" si="6"/>
        <v/>
      </c>
      <c r="K26" s="122" t="str">
        <f t="shared" si="7"/>
        <v/>
      </c>
      <c r="L26" s="239"/>
      <c r="M26" s="240"/>
      <c r="N26" s="83"/>
    </row>
    <row r="27" spans="1:14" s="12" customFormat="1" ht="14.4" x14ac:dyDescent="0.25">
      <c r="A27" s="80"/>
      <c r="B27" s="114">
        <v>18</v>
      </c>
      <c r="C27" s="115" t="str">
        <f t="array" ref="C27">IF(IFERROR(INDEX('Roster Submission'!D$23:D$549,
  SMALL(
   IF('Roster Submission'!$H$23:$H$549="Trainer",
    ROW('Roster Submission'!H$23:H$549)-ROW('Roster Submission'!H$23)+1
   ),
   ROWS('Roster Submission'!$H$23:'Roster Submission'!H40)
  )
 ),"")=0,"",IFERROR(INDEX('Roster Submission'!D$23:D$549,
  SMALL(
   IF('Roster Submission'!$H$23:$H$549="Trainer",
    ROW('Roster Submission'!H$23:H$549)-ROW('Roster Submission'!H$23)+1
   ),
   ROWS('Roster Submission'!$H$23:'Roster Submission'!H40)
  )
 ),""))</f>
        <v/>
      </c>
      <c r="D27" s="115" t="str">
        <f t="array" ref="D27">IF(IFERROR(INDEX('Roster Submission'!E$23:E$549,
  SMALL(
   IF('Roster Submission'!$H$23:$H$549="Trainer",
    ROW('Roster Submission'!I$23:I$549)-ROW('Roster Submission'!I$23)+1
   ),
   ROWS('Roster Submission'!$H$23:'Roster Submission'!I40)
  )
 ),"")=0,"",IFERROR(INDEX('Roster Submission'!E$23:E$549,
  SMALL(
   IF('Roster Submission'!$H$23:$H$549="Trainer",
    ROW('Roster Submission'!I$23:I$549)-ROW('Roster Submission'!I$23)+1
   ),
   ROWS('Roster Submission'!$H$23:'Roster Submission'!I40)
  )
 ),""))</f>
        <v/>
      </c>
      <c r="E27" s="115" t="str">
        <f t="array" ref="E27">IF(IFERROR(INDEX('Roster Submission'!F$23:F$549,
  SMALL(
   IF('Roster Submission'!$H$23:$H$549="Trainer",
    ROW('Roster Submission'!J$23:J$549)-ROW('Roster Submission'!J$23)+1
   ),
   ROWS('Roster Submission'!$H$23:'Roster Submission'!J40)
  )
 ),"")=0,"",IFERROR(INDEX('Roster Submission'!F$23:F$549,
  SMALL(
   IF('Roster Submission'!$H$23:$H$549="Trainer",
    ROW('Roster Submission'!J$23:J$549)-ROW('Roster Submission'!J$23)+1
   ),
   ROWS('Roster Submission'!$H$23:'Roster Submission'!J40)
  )
 ),""))</f>
        <v/>
      </c>
      <c r="F27" s="123"/>
      <c r="G27" s="116"/>
      <c r="H27" s="114" t="str">
        <f t="shared" si="4"/>
        <v/>
      </c>
      <c r="I27" s="115" t="str">
        <f t="shared" si="5"/>
        <v/>
      </c>
      <c r="J27" s="115" t="str">
        <f t="shared" si="6"/>
        <v/>
      </c>
      <c r="K27" s="117" t="str">
        <f t="shared" si="7"/>
        <v/>
      </c>
      <c r="L27" s="243"/>
      <c r="M27" s="244"/>
      <c r="N27" s="83"/>
    </row>
    <row r="28" spans="1:14" s="12" customFormat="1" ht="14.4" x14ac:dyDescent="0.25">
      <c r="A28" s="80"/>
      <c r="B28" s="118">
        <v>19</v>
      </c>
      <c r="C28" s="119" t="str">
        <f t="array" ref="C28">IF(IFERROR(INDEX('Roster Submission'!D$23:D$549,
  SMALL(
   IF('Roster Submission'!$H$23:$H$549="Trainer",
    ROW('Roster Submission'!H$23:H$549)-ROW('Roster Submission'!H$23)+1
   ),
   ROWS('Roster Submission'!$H$23:'Roster Submission'!H41)
  )
 ),"")=0,"",IFERROR(INDEX('Roster Submission'!D$23:D$549,
  SMALL(
   IF('Roster Submission'!$H$23:$H$549="Trainer",
    ROW('Roster Submission'!H$23:H$549)-ROW('Roster Submission'!H$23)+1
   ),
   ROWS('Roster Submission'!$H$23:'Roster Submission'!H41)
  )
 ),""))</f>
        <v/>
      </c>
      <c r="D28" s="119" t="str">
        <f t="array" ref="D28">IF(IFERROR(INDEX('Roster Submission'!E$23:E$549,
  SMALL(
   IF('Roster Submission'!$H$23:$H$549="Trainer",
    ROW('Roster Submission'!I$23:I$549)-ROW('Roster Submission'!I$23)+1
   ),
   ROWS('Roster Submission'!$H$23:'Roster Submission'!I41)
  )
 ),"")=0,"",IFERROR(INDEX('Roster Submission'!E$23:E$549,
  SMALL(
   IF('Roster Submission'!$H$23:$H$549="Trainer",
    ROW('Roster Submission'!I$23:I$549)-ROW('Roster Submission'!I$23)+1
   ),
   ROWS('Roster Submission'!$H$23:'Roster Submission'!I41)
  )
 ),""))</f>
        <v/>
      </c>
      <c r="E28" s="119" t="str">
        <f t="array" ref="E28">IF(IFERROR(INDEX('Roster Submission'!F$23:F$549,
  SMALL(
   IF('Roster Submission'!$H$23:$H$549="Trainer",
    ROW('Roster Submission'!J$23:J$549)-ROW('Roster Submission'!J$23)+1
   ),
   ROWS('Roster Submission'!$H$23:'Roster Submission'!J41)
  )
 ),"")=0,"",IFERROR(INDEX('Roster Submission'!F$23:F$549,
  SMALL(
   IF('Roster Submission'!$H$23:$H$549="Trainer",
    ROW('Roster Submission'!J$23:J$549)-ROW('Roster Submission'!J$23)+1
   ),
   ROWS('Roster Submission'!$H$23:'Roster Submission'!J41)
  )
 ),""))</f>
        <v/>
      </c>
      <c r="F28" s="120"/>
      <c r="G28" s="121"/>
      <c r="H28" s="118" t="str">
        <f t="shared" si="4"/>
        <v/>
      </c>
      <c r="I28" s="119" t="str">
        <f t="shared" si="5"/>
        <v/>
      </c>
      <c r="J28" s="119" t="str">
        <f t="shared" si="6"/>
        <v/>
      </c>
      <c r="K28" s="122" t="str">
        <f t="shared" si="7"/>
        <v/>
      </c>
      <c r="L28" s="239"/>
      <c r="M28" s="240"/>
      <c r="N28" s="83"/>
    </row>
    <row r="29" spans="1:14" s="12" customFormat="1" ht="14.4" x14ac:dyDescent="0.25">
      <c r="A29" s="80"/>
      <c r="B29" s="114">
        <v>20</v>
      </c>
      <c r="C29" s="115" t="str">
        <f t="array" ref="C29">IF(IFERROR(INDEX('Roster Submission'!D$23:D$549,
  SMALL(
   IF('Roster Submission'!$H$23:$H$549="Trainer",
    ROW('Roster Submission'!H$23:H$549)-ROW('Roster Submission'!H$23)+1
   ),
   ROWS('Roster Submission'!$H$23:'Roster Submission'!H42)
  )
 ),"")=0,"",IFERROR(INDEX('Roster Submission'!D$23:D$549,
  SMALL(
   IF('Roster Submission'!$H$23:$H$549="Trainer",
    ROW('Roster Submission'!H$23:H$549)-ROW('Roster Submission'!H$23)+1
   ),
   ROWS('Roster Submission'!$H$23:'Roster Submission'!H42)
  )
 ),""))</f>
        <v/>
      </c>
      <c r="D29" s="115" t="str">
        <f t="array" ref="D29">IF(IFERROR(INDEX('Roster Submission'!E$23:E$549,
  SMALL(
   IF('Roster Submission'!$H$23:$H$549="Trainer",
    ROW('Roster Submission'!I$23:I$549)-ROW('Roster Submission'!I$23)+1
   ),
   ROWS('Roster Submission'!$H$23:'Roster Submission'!I42)
  )
 ),"")=0,"",IFERROR(INDEX('Roster Submission'!E$23:E$549,
  SMALL(
   IF('Roster Submission'!$H$23:$H$549="Trainer",
    ROW('Roster Submission'!I$23:I$549)-ROW('Roster Submission'!I$23)+1
   ),
   ROWS('Roster Submission'!$H$23:'Roster Submission'!I42)
  )
 ),""))</f>
        <v/>
      </c>
      <c r="E29" s="115" t="str">
        <f t="array" ref="E29">IF(IFERROR(INDEX('Roster Submission'!F$23:F$549,
  SMALL(
   IF('Roster Submission'!$H$23:$H$549="Trainer",
    ROW('Roster Submission'!J$23:J$549)-ROW('Roster Submission'!J$23)+1
   ),
   ROWS('Roster Submission'!$H$23:'Roster Submission'!J42)
  )
 ),"")=0,"",IFERROR(INDEX('Roster Submission'!F$23:F$549,
  SMALL(
   IF('Roster Submission'!$H$23:$H$549="Trainer",
    ROW('Roster Submission'!J$23:J$549)-ROW('Roster Submission'!J$23)+1
   ),
   ROWS('Roster Submission'!$H$23:'Roster Submission'!J42)
  )
 ),""))</f>
        <v/>
      </c>
      <c r="F29" s="123"/>
      <c r="G29" s="116"/>
      <c r="H29" s="114" t="str">
        <f t="shared" si="4"/>
        <v/>
      </c>
      <c r="I29" s="115" t="str">
        <f t="shared" si="5"/>
        <v/>
      </c>
      <c r="J29" s="115" t="str">
        <f t="shared" si="6"/>
        <v/>
      </c>
      <c r="K29" s="117" t="str">
        <f t="shared" si="7"/>
        <v/>
      </c>
      <c r="L29" s="243"/>
      <c r="M29" s="244"/>
      <c r="N29" s="83"/>
    </row>
    <row r="30" spans="1:14" s="12" customFormat="1" ht="14.4" x14ac:dyDescent="0.25">
      <c r="A30" s="80"/>
      <c r="B30" s="118">
        <v>21</v>
      </c>
      <c r="C30" s="119" t="str">
        <f t="array" ref="C30">IF(IFERROR(INDEX('Roster Submission'!D$23:D$549,
  SMALL(
   IF('Roster Submission'!$H$23:$H$549="Trainer",
    ROW('Roster Submission'!H$23:H$549)-ROW('Roster Submission'!H$23)+1
   ),
   ROWS('Roster Submission'!$H$23:'Roster Submission'!H43)
  )
 ),"")=0,"",IFERROR(INDEX('Roster Submission'!D$23:D$549,
  SMALL(
   IF('Roster Submission'!$H$23:$H$549="Trainer",
    ROW('Roster Submission'!H$23:H$549)-ROW('Roster Submission'!H$23)+1
   ),
   ROWS('Roster Submission'!$H$23:'Roster Submission'!H43)
  )
 ),""))</f>
        <v/>
      </c>
      <c r="D30" s="119" t="str">
        <f t="array" ref="D30">IF(IFERROR(INDEX('Roster Submission'!E$23:E$549,
  SMALL(
   IF('Roster Submission'!$H$23:$H$549="Trainer",
    ROW('Roster Submission'!I$23:I$549)-ROW('Roster Submission'!I$23)+1
   ),
   ROWS('Roster Submission'!$H$23:'Roster Submission'!I43)
  )
 ),"")=0,"",IFERROR(INDEX('Roster Submission'!E$23:E$549,
  SMALL(
   IF('Roster Submission'!$H$23:$H$549="Trainer",
    ROW('Roster Submission'!I$23:I$549)-ROW('Roster Submission'!I$23)+1
   ),
   ROWS('Roster Submission'!$H$23:'Roster Submission'!I43)
  )
 ),""))</f>
        <v/>
      </c>
      <c r="E30" s="119" t="str">
        <f t="array" ref="E30">IF(IFERROR(INDEX('Roster Submission'!F$23:F$549,
  SMALL(
   IF('Roster Submission'!$H$23:$H$549="Trainer",
    ROW('Roster Submission'!J$23:J$549)-ROW('Roster Submission'!J$23)+1
   ),
   ROWS('Roster Submission'!$H$23:'Roster Submission'!J43)
  )
 ),"")=0,"",IFERROR(INDEX('Roster Submission'!F$23:F$549,
  SMALL(
   IF('Roster Submission'!$H$23:$H$549="Trainer",
    ROW('Roster Submission'!J$23:J$549)-ROW('Roster Submission'!J$23)+1
   ),
   ROWS('Roster Submission'!$H$23:'Roster Submission'!J43)
  )
 ),""))</f>
        <v/>
      </c>
      <c r="F30" s="120"/>
      <c r="G30" s="121"/>
      <c r="H30" s="118" t="str">
        <f t="shared" si="4"/>
        <v/>
      </c>
      <c r="I30" s="119" t="str">
        <f t="shared" si="5"/>
        <v/>
      </c>
      <c r="J30" s="119" t="str">
        <f t="shared" si="6"/>
        <v/>
      </c>
      <c r="K30" s="122" t="str">
        <f t="shared" si="7"/>
        <v/>
      </c>
      <c r="L30" s="239"/>
      <c r="M30" s="240"/>
      <c r="N30" s="83"/>
    </row>
    <row r="31" spans="1:14" s="12" customFormat="1" ht="14.4" x14ac:dyDescent="0.25">
      <c r="A31" s="80"/>
      <c r="B31" s="114">
        <v>22</v>
      </c>
      <c r="C31" s="115" t="str">
        <f t="array" ref="C31">IF(IFERROR(INDEX('Roster Submission'!D$23:D$549,
  SMALL(
   IF('Roster Submission'!$H$23:$H$549="Trainer",
    ROW('Roster Submission'!H$23:H$549)-ROW('Roster Submission'!H$23)+1
   ),
   ROWS('Roster Submission'!$H$23:'Roster Submission'!H44)
  )
 ),"")=0,"",IFERROR(INDEX('Roster Submission'!D$23:D$549,
  SMALL(
   IF('Roster Submission'!$H$23:$H$549="Trainer",
    ROW('Roster Submission'!H$23:H$549)-ROW('Roster Submission'!H$23)+1
   ),
   ROWS('Roster Submission'!$H$23:'Roster Submission'!H44)
  )
 ),""))</f>
        <v/>
      </c>
      <c r="D31" s="115" t="str">
        <f t="array" ref="D31">IF(IFERROR(INDEX('Roster Submission'!E$23:E$549,
  SMALL(
   IF('Roster Submission'!$H$23:$H$549="Trainer",
    ROW('Roster Submission'!I$23:I$549)-ROW('Roster Submission'!I$23)+1
   ),
   ROWS('Roster Submission'!$H$23:'Roster Submission'!I44)
  )
 ),"")=0,"",IFERROR(INDEX('Roster Submission'!E$23:E$549,
  SMALL(
   IF('Roster Submission'!$H$23:$H$549="Trainer",
    ROW('Roster Submission'!I$23:I$549)-ROW('Roster Submission'!I$23)+1
   ),
   ROWS('Roster Submission'!$H$23:'Roster Submission'!I44)
  )
 ),""))</f>
        <v/>
      </c>
      <c r="E31" s="115" t="str">
        <f t="array" ref="E31">IF(IFERROR(INDEX('Roster Submission'!F$23:F$549,
  SMALL(
   IF('Roster Submission'!$H$23:$H$549="Trainer",
    ROW('Roster Submission'!J$23:J$549)-ROW('Roster Submission'!J$23)+1
   ),
   ROWS('Roster Submission'!$H$23:'Roster Submission'!J44)
  )
 ),"")=0,"",IFERROR(INDEX('Roster Submission'!F$23:F$549,
  SMALL(
   IF('Roster Submission'!$H$23:$H$549="Trainer",
    ROW('Roster Submission'!J$23:J$549)-ROW('Roster Submission'!J$23)+1
   ),
   ROWS('Roster Submission'!$H$23:'Roster Submission'!J44)
  )
 ),""))</f>
        <v/>
      </c>
      <c r="F31" s="123"/>
      <c r="G31" s="116"/>
      <c r="H31" s="114" t="str">
        <f t="shared" si="4"/>
        <v/>
      </c>
      <c r="I31" s="115" t="str">
        <f t="shared" si="5"/>
        <v/>
      </c>
      <c r="J31" s="115" t="str">
        <f t="shared" si="6"/>
        <v/>
      </c>
      <c r="K31" s="117" t="str">
        <f t="shared" si="7"/>
        <v/>
      </c>
      <c r="L31" s="243"/>
      <c r="M31" s="244"/>
      <c r="N31" s="83"/>
    </row>
    <row r="32" spans="1:14" s="12" customFormat="1" ht="14.4" x14ac:dyDescent="0.25">
      <c r="A32" s="80"/>
      <c r="B32" s="118">
        <v>23</v>
      </c>
      <c r="C32" s="119" t="str">
        <f t="array" ref="C32">IF(IFERROR(INDEX('Roster Submission'!D$23:D$549,
  SMALL(
   IF('Roster Submission'!$H$23:$H$549="Trainer",
    ROW('Roster Submission'!H$23:H$549)-ROW('Roster Submission'!H$23)+1
   ),
   ROWS('Roster Submission'!$H$23:'Roster Submission'!H45)
  )
 ),"")=0,"",IFERROR(INDEX('Roster Submission'!D$23:D$549,
  SMALL(
   IF('Roster Submission'!$H$23:$H$549="Trainer",
    ROW('Roster Submission'!H$23:H$549)-ROW('Roster Submission'!H$23)+1
   ),
   ROWS('Roster Submission'!$H$23:'Roster Submission'!H45)
  )
 ),""))</f>
        <v/>
      </c>
      <c r="D32" s="119" t="str">
        <f t="array" ref="D32">IF(IFERROR(INDEX('Roster Submission'!E$23:E$549,
  SMALL(
   IF('Roster Submission'!$H$23:$H$549="Trainer",
    ROW('Roster Submission'!I$23:I$549)-ROW('Roster Submission'!I$23)+1
   ),
   ROWS('Roster Submission'!$H$23:'Roster Submission'!I45)
  )
 ),"")=0,"",IFERROR(INDEX('Roster Submission'!E$23:E$549,
  SMALL(
   IF('Roster Submission'!$H$23:$H$549="Trainer",
    ROW('Roster Submission'!I$23:I$549)-ROW('Roster Submission'!I$23)+1
   ),
   ROWS('Roster Submission'!$H$23:'Roster Submission'!I45)
  )
 ),""))</f>
        <v/>
      </c>
      <c r="E32" s="119" t="str">
        <f t="array" ref="E32">IF(IFERROR(INDEX('Roster Submission'!F$23:F$549,
  SMALL(
   IF('Roster Submission'!$H$23:$H$549="Trainer",
    ROW('Roster Submission'!J$23:J$549)-ROW('Roster Submission'!J$23)+1
   ),
   ROWS('Roster Submission'!$H$23:'Roster Submission'!J45)
  )
 ),"")=0,"",IFERROR(INDEX('Roster Submission'!F$23:F$549,
  SMALL(
   IF('Roster Submission'!$H$23:$H$549="Trainer",
    ROW('Roster Submission'!J$23:J$549)-ROW('Roster Submission'!J$23)+1
   ),
   ROWS('Roster Submission'!$H$23:'Roster Submission'!J45)
  )
 ),""))</f>
        <v/>
      </c>
      <c r="F32" s="120"/>
      <c r="G32" s="121"/>
      <c r="H32" s="118" t="str">
        <f t="shared" si="4"/>
        <v/>
      </c>
      <c r="I32" s="119" t="str">
        <f t="shared" si="5"/>
        <v/>
      </c>
      <c r="J32" s="119" t="str">
        <f t="shared" si="6"/>
        <v/>
      </c>
      <c r="K32" s="122" t="str">
        <f t="shared" si="7"/>
        <v/>
      </c>
      <c r="L32" s="239"/>
      <c r="M32" s="240"/>
      <c r="N32" s="83"/>
    </row>
    <row r="33" spans="1:14" s="12" customFormat="1" ht="14.4" x14ac:dyDescent="0.25">
      <c r="A33" s="80"/>
      <c r="B33" s="114">
        <v>24</v>
      </c>
      <c r="C33" s="115" t="str">
        <f t="array" ref="C33">IF(IFERROR(INDEX('Roster Submission'!D$23:D$549,
  SMALL(
   IF('Roster Submission'!$H$23:$H$549="Trainer",
    ROW('Roster Submission'!H$23:H$549)-ROW('Roster Submission'!H$23)+1
   ),
   ROWS('Roster Submission'!$H$23:'Roster Submission'!H46)
  )
 ),"")=0,"",IFERROR(INDEX('Roster Submission'!D$23:D$549,
  SMALL(
   IF('Roster Submission'!$H$23:$H$549="Trainer",
    ROW('Roster Submission'!H$23:H$549)-ROW('Roster Submission'!H$23)+1
   ),
   ROWS('Roster Submission'!$H$23:'Roster Submission'!H46)
  )
 ),""))</f>
        <v/>
      </c>
      <c r="D33" s="115" t="str">
        <f t="array" ref="D33">IF(IFERROR(INDEX('Roster Submission'!E$23:E$549,
  SMALL(
   IF('Roster Submission'!$H$23:$H$549="Trainer",
    ROW('Roster Submission'!I$23:I$549)-ROW('Roster Submission'!I$23)+1
   ),
   ROWS('Roster Submission'!$H$23:'Roster Submission'!I46)
  )
 ),"")=0,"",IFERROR(INDEX('Roster Submission'!E$23:E$549,
  SMALL(
   IF('Roster Submission'!$H$23:$H$549="Trainer",
    ROW('Roster Submission'!I$23:I$549)-ROW('Roster Submission'!I$23)+1
   ),
   ROWS('Roster Submission'!$H$23:'Roster Submission'!I46)
  )
 ),""))</f>
        <v/>
      </c>
      <c r="E33" s="115" t="str">
        <f t="array" ref="E33">IF(IFERROR(INDEX('Roster Submission'!F$23:F$549,
  SMALL(
   IF('Roster Submission'!$H$23:$H$549="Trainer",
    ROW('Roster Submission'!J$23:J$549)-ROW('Roster Submission'!J$23)+1
   ),
   ROWS('Roster Submission'!$H$23:'Roster Submission'!J46)
  )
 ),"")=0,"",IFERROR(INDEX('Roster Submission'!F$23:F$549,
  SMALL(
   IF('Roster Submission'!$H$23:$H$549="Trainer",
    ROW('Roster Submission'!J$23:J$549)-ROW('Roster Submission'!J$23)+1
   ),
   ROWS('Roster Submission'!$H$23:'Roster Submission'!J46)
  )
 ),""))</f>
        <v/>
      </c>
      <c r="F33" s="123"/>
      <c r="G33" s="116"/>
      <c r="H33" s="114" t="str">
        <f t="shared" si="4"/>
        <v/>
      </c>
      <c r="I33" s="115" t="str">
        <f t="shared" si="5"/>
        <v/>
      </c>
      <c r="J33" s="115" t="str">
        <f t="shared" si="6"/>
        <v/>
      </c>
      <c r="K33" s="117" t="str">
        <f t="shared" si="7"/>
        <v/>
      </c>
      <c r="L33" s="243"/>
      <c r="M33" s="244"/>
      <c r="N33" s="83"/>
    </row>
    <row r="34" spans="1:14" s="12" customFormat="1" ht="14.4" x14ac:dyDescent="0.25">
      <c r="A34" s="80"/>
      <c r="B34" s="118">
        <v>25</v>
      </c>
      <c r="C34" s="119" t="str">
        <f t="array" ref="C34">IF(IFERROR(INDEX('Roster Submission'!D$23:D$549,
  SMALL(
   IF('Roster Submission'!$H$23:$H$549="Trainer",
    ROW('Roster Submission'!H$23:H$549)-ROW('Roster Submission'!H$23)+1
   ),
   ROWS('Roster Submission'!$H$23:'Roster Submission'!H47)
  )
 ),"")=0,"",IFERROR(INDEX('Roster Submission'!D$23:D$549,
  SMALL(
   IF('Roster Submission'!$H$23:$H$549="Trainer",
    ROW('Roster Submission'!H$23:H$549)-ROW('Roster Submission'!H$23)+1
   ),
   ROWS('Roster Submission'!$H$23:'Roster Submission'!H47)
  )
 ),""))</f>
        <v/>
      </c>
      <c r="D34" s="119" t="str">
        <f t="array" ref="D34">IF(IFERROR(INDEX('Roster Submission'!E$23:E$549,
  SMALL(
   IF('Roster Submission'!$H$23:$H$549="Trainer",
    ROW('Roster Submission'!I$23:I$549)-ROW('Roster Submission'!I$23)+1
   ),
   ROWS('Roster Submission'!$H$23:'Roster Submission'!I47)
  )
 ),"")=0,"",IFERROR(INDEX('Roster Submission'!E$23:E$549,
  SMALL(
   IF('Roster Submission'!$H$23:$H$549="Trainer",
    ROW('Roster Submission'!I$23:I$549)-ROW('Roster Submission'!I$23)+1
   ),
   ROWS('Roster Submission'!$H$23:'Roster Submission'!I47)
  )
 ),""))</f>
        <v/>
      </c>
      <c r="E34" s="119" t="str">
        <f t="array" ref="E34">IF(IFERROR(INDEX('Roster Submission'!F$23:F$549,
  SMALL(
   IF('Roster Submission'!$H$23:$H$549="Trainer",
    ROW('Roster Submission'!J$23:J$549)-ROW('Roster Submission'!J$23)+1
   ),
   ROWS('Roster Submission'!$H$23:'Roster Submission'!J47)
  )
 ),"")=0,"",IFERROR(INDEX('Roster Submission'!F$23:F$549,
  SMALL(
   IF('Roster Submission'!$H$23:$H$549="Trainer",
    ROW('Roster Submission'!J$23:J$549)-ROW('Roster Submission'!J$23)+1
   ),
   ROWS('Roster Submission'!$H$23:'Roster Submission'!J47)
  )
 ),""))</f>
        <v/>
      </c>
      <c r="F34" s="120"/>
      <c r="G34" s="121"/>
      <c r="H34" s="118" t="str">
        <f t="shared" si="4"/>
        <v/>
      </c>
      <c r="I34" s="119" t="str">
        <f t="shared" si="5"/>
        <v/>
      </c>
      <c r="J34" s="119" t="str">
        <f t="shared" si="6"/>
        <v/>
      </c>
      <c r="K34" s="122" t="str">
        <f t="shared" si="7"/>
        <v/>
      </c>
      <c r="L34" s="239"/>
      <c r="M34" s="240"/>
      <c r="N34" s="83"/>
    </row>
    <row r="35" spans="1:14" s="12" customFormat="1" ht="14.4" x14ac:dyDescent="0.25">
      <c r="A35" s="80"/>
      <c r="B35" s="114">
        <v>26</v>
      </c>
      <c r="C35" s="115" t="str">
        <f t="array" ref="C35">IF(IFERROR(INDEX('Roster Submission'!D$23:D$549,
  SMALL(
   IF('Roster Submission'!$H$23:$H$549="Trainer",
    ROW('Roster Submission'!H$23:H$549)-ROW('Roster Submission'!H$23)+1
   ),
   ROWS('Roster Submission'!$H$23:'Roster Submission'!H48)
  )
 ),"")=0,"",IFERROR(INDEX('Roster Submission'!D$23:D$549,
  SMALL(
   IF('Roster Submission'!$H$23:$H$549="Trainer",
    ROW('Roster Submission'!H$23:H$549)-ROW('Roster Submission'!H$23)+1
   ),
   ROWS('Roster Submission'!$H$23:'Roster Submission'!H48)
  )
 ),""))</f>
        <v/>
      </c>
      <c r="D35" s="115" t="str">
        <f t="array" ref="D35">IF(IFERROR(INDEX('Roster Submission'!E$23:E$549,
  SMALL(
   IF('Roster Submission'!$H$23:$H$549="Trainer",
    ROW('Roster Submission'!I$23:I$549)-ROW('Roster Submission'!I$23)+1
   ),
   ROWS('Roster Submission'!$H$23:'Roster Submission'!I48)
  )
 ),"")=0,"",IFERROR(INDEX('Roster Submission'!E$23:E$549,
  SMALL(
   IF('Roster Submission'!$H$23:$H$549="Trainer",
    ROW('Roster Submission'!I$23:I$549)-ROW('Roster Submission'!I$23)+1
   ),
   ROWS('Roster Submission'!$H$23:'Roster Submission'!I48)
  )
 ),""))</f>
        <v/>
      </c>
      <c r="E35" s="115" t="str">
        <f t="array" ref="E35">IF(IFERROR(INDEX('Roster Submission'!F$23:F$549,
  SMALL(
   IF('Roster Submission'!$H$23:$H$549="Trainer",
    ROW('Roster Submission'!J$23:J$549)-ROW('Roster Submission'!J$23)+1
   ),
   ROWS('Roster Submission'!$H$23:'Roster Submission'!J48)
  )
 ),"")=0,"",IFERROR(INDEX('Roster Submission'!F$23:F$549,
  SMALL(
   IF('Roster Submission'!$H$23:$H$549="Trainer",
    ROW('Roster Submission'!J$23:J$549)-ROW('Roster Submission'!J$23)+1
   ),
   ROWS('Roster Submission'!$H$23:'Roster Submission'!J48)
  )
 ),""))</f>
        <v/>
      </c>
      <c r="F35" s="123"/>
      <c r="G35" s="116"/>
      <c r="H35" s="114" t="str">
        <f t="shared" si="4"/>
        <v/>
      </c>
      <c r="I35" s="115" t="str">
        <f t="shared" si="5"/>
        <v/>
      </c>
      <c r="J35" s="115" t="str">
        <f t="shared" si="6"/>
        <v/>
      </c>
      <c r="K35" s="117" t="str">
        <f t="shared" si="7"/>
        <v/>
      </c>
      <c r="L35" s="243"/>
      <c r="M35" s="244"/>
      <c r="N35" s="83"/>
    </row>
    <row r="36" spans="1:14" s="12" customFormat="1" ht="14.4" x14ac:dyDescent="0.25">
      <c r="A36" s="80"/>
      <c r="B36" s="118">
        <v>27</v>
      </c>
      <c r="C36" s="119" t="str">
        <f t="array" ref="C36">IF(IFERROR(INDEX('Roster Submission'!D$23:D$549,
  SMALL(
   IF('Roster Submission'!$H$23:$H$549="Trainer",
    ROW('Roster Submission'!H$23:H$549)-ROW('Roster Submission'!H$23)+1
   ),
   ROWS('Roster Submission'!$H$23:'Roster Submission'!H49)
  )
 ),"")=0,"",IFERROR(INDEX('Roster Submission'!D$23:D$549,
  SMALL(
   IF('Roster Submission'!$H$23:$H$549="Trainer",
    ROW('Roster Submission'!H$23:H$549)-ROW('Roster Submission'!H$23)+1
   ),
   ROWS('Roster Submission'!$H$23:'Roster Submission'!H49)
  )
 ),""))</f>
        <v/>
      </c>
      <c r="D36" s="119" t="str">
        <f t="array" ref="D36">IF(IFERROR(INDEX('Roster Submission'!E$23:E$549,
  SMALL(
   IF('Roster Submission'!$H$23:$H$549="Trainer",
    ROW('Roster Submission'!I$23:I$549)-ROW('Roster Submission'!I$23)+1
   ),
   ROWS('Roster Submission'!$H$23:'Roster Submission'!I49)
  )
 ),"")=0,"",IFERROR(INDEX('Roster Submission'!E$23:E$549,
  SMALL(
   IF('Roster Submission'!$H$23:$H$549="Trainer",
    ROW('Roster Submission'!I$23:I$549)-ROW('Roster Submission'!I$23)+1
   ),
   ROWS('Roster Submission'!$H$23:'Roster Submission'!I49)
  )
 ),""))</f>
        <v/>
      </c>
      <c r="E36" s="119" t="str">
        <f t="array" ref="E36">IF(IFERROR(INDEX('Roster Submission'!F$23:F$549,
  SMALL(
   IF('Roster Submission'!$H$23:$H$549="Trainer",
    ROW('Roster Submission'!J$23:J$549)-ROW('Roster Submission'!J$23)+1
   ),
   ROWS('Roster Submission'!$H$23:'Roster Submission'!J49)
  )
 ),"")=0,"",IFERROR(INDEX('Roster Submission'!F$23:F$549,
  SMALL(
   IF('Roster Submission'!$H$23:$H$549="Trainer",
    ROW('Roster Submission'!J$23:J$549)-ROW('Roster Submission'!J$23)+1
   ),
   ROWS('Roster Submission'!$H$23:'Roster Submission'!J49)
  )
 ),""))</f>
        <v/>
      </c>
      <c r="F36" s="120"/>
      <c r="G36" s="121"/>
      <c r="H36" s="118" t="str">
        <f t="shared" si="4"/>
        <v/>
      </c>
      <c r="I36" s="119" t="str">
        <f t="shared" si="5"/>
        <v/>
      </c>
      <c r="J36" s="119" t="str">
        <f t="shared" si="6"/>
        <v/>
      </c>
      <c r="K36" s="122" t="str">
        <f t="shared" si="7"/>
        <v/>
      </c>
      <c r="L36" s="239"/>
      <c r="M36" s="240"/>
      <c r="N36" s="83"/>
    </row>
    <row r="37" spans="1:14" s="12" customFormat="1" ht="14.4" x14ac:dyDescent="0.25">
      <c r="A37" s="80"/>
      <c r="B37" s="114">
        <v>28</v>
      </c>
      <c r="C37" s="115" t="str">
        <f t="array" ref="C37">IF(IFERROR(INDEX('Roster Submission'!D$23:D$549,
  SMALL(
   IF('Roster Submission'!$H$23:$H$549="Trainer",
    ROW('Roster Submission'!H$23:H$549)-ROW('Roster Submission'!H$23)+1
   ),
   ROWS('Roster Submission'!$H$23:'Roster Submission'!H50)
  )
 ),"")=0,"",IFERROR(INDEX('Roster Submission'!D$23:D$549,
  SMALL(
   IF('Roster Submission'!$H$23:$H$549="Trainer",
    ROW('Roster Submission'!H$23:H$549)-ROW('Roster Submission'!H$23)+1
   ),
   ROWS('Roster Submission'!$H$23:'Roster Submission'!H50)
  )
 ),""))</f>
        <v/>
      </c>
      <c r="D37" s="115" t="str">
        <f t="array" ref="D37">IF(IFERROR(INDEX('Roster Submission'!E$23:E$549,
  SMALL(
   IF('Roster Submission'!$H$23:$H$549="Trainer",
    ROW('Roster Submission'!I$23:I$549)-ROW('Roster Submission'!I$23)+1
   ),
   ROWS('Roster Submission'!$H$23:'Roster Submission'!I50)
  )
 ),"")=0,"",IFERROR(INDEX('Roster Submission'!E$23:E$549,
  SMALL(
   IF('Roster Submission'!$H$23:$H$549="Trainer",
    ROW('Roster Submission'!I$23:I$549)-ROW('Roster Submission'!I$23)+1
   ),
   ROWS('Roster Submission'!$H$23:'Roster Submission'!I50)
  )
 ),""))</f>
        <v/>
      </c>
      <c r="E37" s="115" t="str">
        <f t="array" ref="E37">IF(IFERROR(INDEX('Roster Submission'!F$23:F$549,
  SMALL(
   IF('Roster Submission'!$H$23:$H$549="Trainer",
    ROW('Roster Submission'!J$23:J$549)-ROW('Roster Submission'!J$23)+1
   ),
   ROWS('Roster Submission'!$H$23:'Roster Submission'!J50)
  )
 ),"")=0,"",IFERROR(INDEX('Roster Submission'!F$23:F$549,
  SMALL(
   IF('Roster Submission'!$H$23:$H$549="Trainer",
    ROW('Roster Submission'!J$23:J$549)-ROW('Roster Submission'!J$23)+1
   ),
   ROWS('Roster Submission'!$H$23:'Roster Submission'!J50)
  )
 ),""))</f>
        <v/>
      </c>
      <c r="F37" s="123"/>
      <c r="G37" s="116"/>
      <c r="H37" s="114" t="str">
        <f t="shared" si="4"/>
        <v/>
      </c>
      <c r="I37" s="115" t="str">
        <f t="shared" si="5"/>
        <v/>
      </c>
      <c r="J37" s="115" t="str">
        <f t="shared" si="6"/>
        <v/>
      </c>
      <c r="K37" s="117" t="str">
        <f t="shared" si="7"/>
        <v/>
      </c>
      <c r="L37" s="243"/>
      <c r="M37" s="244"/>
      <c r="N37" s="83"/>
    </row>
    <row r="38" spans="1:14" s="12" customFormat="1" ht="14.4" x14ac:dyDescent="0.25">
      <c r="A38" s="80"/>
      <c r="B38" s="118">
        <v>29</v>
      </c>
      <c r="C38" s="119" t="str">
        <f t="array" ref="C38">IF(IFERROR(INDEX('Roster Submission'!D$23:D$549,
  SMALL(
   IF('Roster Submission'!$H$23:$H$549="Trainer",
    ROW('Roster Submission'!H$23:H$549)-ROW('Roster Submission'!H$23)+1
   ),
   ROWS('Roster Submission'!$H$23:'Roster Submission'!H51)
  )
 ),"")=0,"",IFERROR(INDEX('Roster Submission'!D$23:D$549,
  SMALL(
   IF('Roster Submission'!$H$23:$H$549="Trainer",
    ROW('Roster Submission'!H$23:H$549)-ROW('Roster Submission'!H$23)+1
   ),
   ROWS('Roster Submission'!$H$23:'Roster Submission'!H51)
  )
 ),""))</f>
        <v/>
      </c>
      <c r="D38" s="119" t="str">
        <f t="array" ref="D38">IF(IFERROR(INDEX('Roster Submission'!E$23:E$549,
  SMALL(
   IF('Roster Submission'!$H$23:$H$549="Trainer",
    ROW('Roster Submission'!I$23:I$549)-ROW('Roster Submission'!I$23)+1
   ),
   ROWS('Roster Submission'!$H$23:'Roster Submission'!I51)
  )
 ),"")=0,"",IFERROR(INDEX('Roster Submission'!E$23:E$549,
  SMALL(
   IF('Roster Submission'!$H$23:$H$549="Trainer",
    ROW('Roster Submission'!I$23:I$549)-ROW('Roster Submission'!I$23)+1
   ),
   ROWS('Roster Submission'!$H$23:'Roster Submission'!I51)
  )
 ),""))</f>
        <v/>
      </c>
      <c r="E38" s="119" t="str">
        <f t="array" ref="E38">IF(IFERROR(INDEX('Roster Submission'!F$23:F$549,
  SMALL(
   IF('Roster Submission'!$H$23:$H$549="Trainer",
    ROW('Roster Submission'!J$23:J$549)-ROW('Roster Submission'!J$23)+1
   ),
   ROWS('Roster Submission'!$H$23:'Roster Submission'!J51)
  )
 ),"")=0,"",IFERROR(INDEX('Roster Submission'!F$23:F$549,
  SMALL(
   IF('Roster Submission'!$H$23:$H$549="Trainer",
    ROW('Roster Submission'!J$23:J$549)-ROW('Roster Submission'!J$23)+1
   ),
   ROWS('Roster Submission'!$H$23:'Roster Submission'!J51)
  )
 ),""))</f>
        <v/>
      </c>
      <c r="F38" s="120"/>
      <c r="G38" s="121"/>
      <c r="H38" s="118" t="str">
        <f t="shared" si="4"/>
        <v/>
      </c>
      <c r="I38" s="119" t="str">
        <f t="shared" si="5"/>
        <v/>
      </c>
      <c r="J38" s="119" t="str">
        <f t="shared" si="6"/>
        <v/>
      </c>
      <c r="K38" s="122" t="str">
        <f t="shared" si="7"/>
        <v/>
      </c>
      <c r="L38" s="239"/>
      <c r="M38" s="240"/>
      <c r="N38" s="83"/>
    </row>
    <row r="39" spans="1:14" s="12" customFormat="1" ht="15" thickBot="1" x14ac:dyDescent="0.3">
      <c r="A39" s="80"/>
      <c r="B39" s="124">
        <v>30</v>
      </c>
      <c r="C39" s="125" t="str">
        <f t="array" ref="C39">IF(IFERROR(INDEX('Roster Submission'!D$23:D$549,
  SMALL(
   IF('Roster Submission'!$H$23:$H$549="Trainer",
    ROW('Roster Submission'!H$23:H$549)-ROW('Roster Submission'!H$23)+1
   ),
   ROWS('Roster Submission'!$H$23:'Roster Submission'!H52)
  )
 ),"")=0,"",IFERROR(INDEX('Roster Submission'!D$23:D$549,
  SMALL(
   IF('Roster Submission'!$H$23:$H$549="Trainer",
    ROW('Roster Submission'!H$23:H$549)-ROW('Roster Submission'!H$23)+1
   ),
   ROWS('Roster Submission'!$H$23:'Roster Submission'!H52)
  )
 ),""))</f>
        <v/>
      </c>
      <c r="D39" s="125" t="str">
        <f t="array" ref="D39">IF(IFERROR(INDEX('Roster Submission'!E$23:E$549,
  SMALL(
   IF('Roster Submission'!$H$23:$H$549="Trainer",
    ROW('Roster Submission'!I$23:I$549)-ROW('Roster Submission'!I$23)+1
   ),
   ROWS('Roster Submission'!$H$23:'Roster Submission'!I52)
  )
 ),"")=0,"",IFERROR(INDEX('Roster Submission'!E$23:E$549,
  SMALL(
   IF('Roster Submission'!$H$23:$H$549="Trainer",
    ROW('Roster Submission'!I$23:I$549)-ROW('Roster Submission'!I$23)+1
   ),
   ROWS('Roster Submission'!$H$23:'Roster Submission'!I52)
  )
 ),""))</f>
        <v/>
      </c>
      <c r="E39" s="125" t="str">
        <f t="array" ref="E39">IF(IFERROR(INDEX('Roster Submission'!F$23:F$549,
  SMALL(
   IF('Roster Submission'!$H$23:$H$549="Trainer",
    ROW('Roster Submission'!J$23:J$549)-ROW('Roster Submission'!J$23)+1
   ),
   ROWS('Roster Submission'!$H$23:'Roster Submission'!J52)
  )
 ),"")=0,"",IFERROR(INDEX('Roster Submission'!F$23:F$549,
  SMALL(
   IF('Roster Submission'!$H$23:$H$549="Trainer",
    ROW('Roster Submission'!J$23:J$549)-ROW('Roster Submission'!J$23)+1
   ),
   ROWS('Roster Submission'!$H$23:'Roster Submission'!J52)
  )
 ),""))</f>
        <v/>
      </c>
      <c r="F39" s="126"/>
      <c r="G39" s="127"/>
      <c r="H39" s="124" t="str">
        <f t="shared" si="4"/>
        <v/>
      </c>
      <c r="I39" s="125" t="str">
        <f t="shared" si="5"/>
        <v/>
      </c>
      <c r="J39" s="125" t="str">
        <f t="shared" si="6"/>
        <v/>
      </c>
      <c r="K39" s="128" t="str">
        <f t="shared" si="7"/>
        <v/>
      </c>
      <c r="L39" s="235"/>
      <c r="M39" s="236"/>
      <c r="N39" s="83"/>
    </row>
    <row r="40" spans="1:14" s="80" customFormat="1" ht="14.4" x14ac:dyDescent="0.3">
      <c r="B40" s="78"/>
      <c r="C40" s="78"/>
      <c r="D40" s="78"/>
      <c r="E40" s="78"/>
      <c r="F40" s="81"/>
      <c r="G40" s="81"/>
      <c r="H40" s="79"/>
      <c r="I40" s="79"/>
      <c r="J40" s="79"/>
      <c r="K40" s="79"/>
      <c r="L40" s="82"/>
      <c r="M40" s="83"/>
      <c r="N40" s="83"/>
    </row>
  </sheetData>
  <sheetProtection algorithmName="SHA-512" hashValue="AYCgLIly0Y1zTWNxHcKOIqpHEM2doVoGew8phYhhjJ3VnEJaRo/6uAs1PpRVrvheyAAMQvl7+ZmIy6YueB3LtQ==" saltValue="oe0AjFtY5fPUn1exZcgF7w==" spinCount="100000" sheet="1" objects="1" scenarios="1" selectLockedCells="1"/>
  <mergeCells count="40">
    <mergeCell ref="L33:M33"/>
    <mergeCell ref="L35:M35"/>
    <mergeCell ref="L37:M37"/>
    <mergeCell ref="L23:M23"/>
    <mergeCell ref="L25:M25"/>
    <mergeCell ref="L27:M27"/>
    <mergeCell ref="L29:M29"/>
    <mergeCell ref="L31:M31"/>
    <mergeCell ref="B5:F5"/>
    <mergeCell ref="C6:G7"/>
    <mergeCell ref="L11:M11"/>
    <mergeCell ref="M4:M7"/>
    <mergeCell ref="L38:M38"/>
    <mergeCell ref="J6:K6"/>
    <mergeCell ref="J7:K7"/>
    <mergeCell ref="L12:M12"/>
    <mergeCell ref="C8:E8"/>
    <mergeCell ref="H8:K8"/>
    <mergeCell ref="L8:M8"/>
    <mergeCell ref="L9:M9"/>
    <mergeCell ref="L13:M13"/>
    <mergeCell ref="L15:M15"/>
    <mergeCell ref="L17:M17"/>
    <mergeCell ref="L19:M19"/>
    <mergeCell ref="L39:M39"/>
    <mergeCell ref="I3:K3"/>
    <mergeCell ref="L28:M28"/>
    <mergeCell ref="L30:M30"/>
    <mergeCell ref="L32:M32"/>
    <mergeCell ref="L34:M34"/>
    <mergeCell ref="L36:M36"/>
    <mergeCell ref="L18:M18"/>
    <mergeCell ref="L20:M20"/>
    <mergeCell ref="L22:M22"/>
    <mergeCell ref="L24:M24"/>
    <mergeCell ref="L26:M26"/>
    <mergeCell ref="L14:M14"/>
    <mergeCell ref="L16:M16"/>
    <mergeCell ref="L10:M10"/>
    <mergeCell ref="L21:M21"/>
  </mergeCells>
  <conditionalFormatting sqref="L40">
    <cfRule type="containsText" dxfId="55" priority="31" operator="containsText" text="No">
      <formula>NOT(ISERROR(SEARCH("No",L40)))</formula>
    </cfRule>
    <cfRule type="containsText" dxfId="54" priority="32" operator="containsText" text="Yes">
      <formula>NOT(ISERROR(SEARCH("Yes",L40)))</formula>
    </cfRule>
  </conditionalFormatting>
  <conditionalFormatting sqref="F11">
    <cfRule type="expression" dxfId="53" priority="14">
      <formula>IF(AND(F11="",OR(D11&lt;&gt;"",E11&lt;&gt;"",G11&lt;&gt;"",I11&lt;&gt;"",#REF!&lt;&gt;"",J11&lt;&gt;"")),TRUE,FALSE)</formula>
    </cfRule>
  </conditionalFormatting>
  <conditionalFormatting sqref="K10:K39">
    <cfRule type="containsText" dxfId="52" priority="7" operator="containsText" text="No">
      <formula>NOT(ISERROR(SEARCH("No",K10)))</formula>
    </cfRule>
  </conditionalFormatting>
  <conditionalFormatting sqref="J10:J500">
    <cfRule type="containsText" dxfId="51" priority="5" operator="containsText" text="RL">
      <formula>NOT(ISERROR(SEARCH("RL",J10)))</formula>
    </cfRule>
    <cfRule type="containsText" dxfId="50" priority="6" operator="containsText" text="PL">
      <formula>NOT(ISERROR(SEARCH("PL",J10)))</formula>
    </cfRule>
  </conditionalFormatting>
  <conditionalFormatting sqref="F10:G500">
    <cfRule type="expression" dxfId="49" priority="2">
      <formula>IF(AND(F10&lt;15,COUNTBLANK(F10)=0),"TRUE","FALSE")</formula>
    </cfRule>
  </conditionalFormatting>
  <conditionalFormatting sqref="I10:I500">
    <cfRule type="cellIs" dxfId="48" priority="1" operator="lessThan">
      <formula>30</formula>
    </cfRule>
  </conditionalFormatting>
  <dataValidations count="2">
    <dataValidation type="list" allowBlank="1" showInputMessage="1" showErrorMessage="1" sqref="L40">
      <formula1>"Corporate Trainer, Practicing Agent"</formula1>
    </dataValidation>
    <dataValidation type="whole" allowBlank="1" showInputMessage="1" showErrorMessage="1" sqref="F10:G40">
      <formula1>0</formula1>
      <formula2>20</formula2>
    </dataValidation>
  </dataValidations>
  <printOptions horizontalCentered="1" verticalCentered="1"/>
  <pageMargins left="0.7" right="0.7" top="0.75" bottom="0.75" header="0.3" footer="0.3"/>
  <pageSetup paperSize="8" scale="1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0" id="{2DACBD45-FA4A-4FCC-851F-F10ECDC2C2F3}">
            <xm:f>IF('C:\LILI\SCHOOL ADMIN\CERTIFICATES\Automated Certificate Generation - In Progress\[Roster Template 2020 (Formulas Removed).xlsx]Roster Template'!#REF!&lt;&gt;"Yes",TRUE,FALSE)</xm:f>
            <x14:dxf>
              <fill>
                <patternFill>
                  <bgColor theme="1" tint="4.9989318521683403E-2"/>
                </patternFill>
              </fill>
            </x14:dxf>
          </x14:cfRule>
          <xm:sqref>F8:H8 L3:M3 G3 I3 I6:J7 B8:B9 B10:E40 N3:N39 M4 I4:K5 L40:N40 L4:L9</xm:sqref>
        </x14:conditionalFormatting>
        <x14:conditionalFormatting xmlns:xm="http://schemas.microsoft.com/office/excel/2006/main">
          <x14:cfRule type="expression" priority="8" id="{E8130F1D-15DF-45A6-AA27-4E593696D1EB}">
            <xm:f>IF('Roster Submission'!$D$19:$E$19&lt;&gt;"Yes",TRUE,FALSE)</xm:f>
            <x14:dxf>
              <fill>
                <patternFill>
                  <bgColor theme="1" tint="4.9989318521683403E-2"/>
                </patternFill>
              </fill>
            </x14:dxf>
          </x14:cfRule>
          <xm:sqref>A6:C6 A7:B7 N11:P11 N13:P13 N15:P15 N17:P17 N19:P19 N21:P21 N23:P23 N25:P25 N27:P27 N29:P29 N31:P31 N33:P33 N35:P35 N37:P37 H6:K7 L3:P4 A3:K5 L5:L7 N5:P7 A1:P2 A8:P10 A12:P12 A14:P14 A13:L13 A16:P16 A15:L15 A18:P18 A17:L17 A20:P20 A19:L19 A22:P22 A21:L21 A24:P24 A23:L23 A26:P26 A25:L25 A28:P28 A27:L27 A30:P30 A29:L29 A32:P32 A31:L31 A34:P34 A33:L33 A36:P36 A35:L35 A38:P50 A37:L37 A11:L11</xm:sqref>
        </x14:conditionalFormatting>
        <x14:conditionalFormatting xmlns:xm="http://schemas.microsoft.com/office/excel/2006/main">
          <x14:cfRule type="expression" priority="4" id="{1150B6E3-A9FA-48D4-93FC-2CD9DF3743FB}">
            <xm:f>IF('Roster Submission'!$D$19&lt;&gt;"Yes",TRUE,FALSE)</xm:f>
            <x14:dxf>
              <font>
                <color rgb="FFFF0000"/>
              </font>
            </x14:dxf>
          </x14:cfRule>
          <xm:sqref>C6</xm:sqref>
        </x14:conditionalFormatting>
        <x14:conditionalFormatting xmlns:xm="http://schemas.microsoft.com/office/excel/2006/main">
          <x14:cfRule type="expression" priority="3" id="{8053372A-D906-45AE-9969-B8CCD20B3989}">
            <xm:f>IF('Roster Submission'!$D$19&lt;&gt;"Yes",TRUE,FALSE)</xm:f>
            <x14:dxf>
              <font>
                <color theme="1"/>
              </font>
            </x14:dxf>
          </x14:cfRule>
          <xm:sqref>N11:Y11 N13:Y13 N15:Y15 N17:Y17 N19:Y19 N21:Y21 N23:Y23 N25:Y25 N27:Y27 N29:Y29 N31:Y31 N33:Y33 N35:Y35 N37:Y37 H3:K7 L3:Y4 L5:L7 N5:Y7 H1:Y2 H12:Y12 H11:L11 H14:Y14 H13:L13 H16:Y16 H15:L15 H18:Y18 H17:L17 H20:Y20 H19:L19 H22:Y22 H21:L21 H24:Y24 H23:L23 H26:Y26 H25:L25 H28:Y28 H27:L27 H30:Y30 H29:L29 H32:Y32 H31:L31 H34:Y34 H33:L33 H36:Y36 H35:L35 H38:Y200 H37:L37 H8:Y10</xm:sqref>
        </x14:conditionalFormatting>
        <x14:conditionalFormatting xmlns:xm="http://schemas.microsoft.com/office/excel/2006/main">
          <x14:cfRule type="expression" priority="79" id="{8F9336C2-C8F9-4818-81F8-E51BEB786673}">
            <xm:f>IF(AND('C:\LILI\SCHOOL ADMIN\CERTIFICATES\Automated Certificate Generation - In Progress\[Roster Template 2020 (Formulas Removed).xlsx]Roster Template'!#REF!="Yes",#REF!="",OR($C40&lt;&gt;"",$D40&lt;&gt;"",$E40&lt;&gt;"")),TRUE,FALSE)</xm:f>
            <x14:dxf>
              <fill>
                <patternFill>
                  <bgColor rgb="FFFFFF00"/>
                </patternFill>
              </fill>
            </x14:dxf>
          </x14:cfRule>
          <xm:sqref>L40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P518"/>
  <sheetViews>
    <sheetView zoomScale="98" zoomScaleNormal="98" workbookViewId="0">
      <pane xSplit="6" ySplit="1" topLeftCell="G2" activePane="bottomRight" state="frozen"/>
      <selection pane="topRight" activeCell="G1" sqref="G1"/>
      <selection pane="bottomLeft" activeCell="A2" sqref="A2"/>
      <selection pane="bottomRight" activeCell="H6" sqref="H6"/>
    </sheetView>
  </sheetViews>
  <sheetFormatPr defaultColWidth="0" defaultRowHeight="14.4" zeroHeight="1" x14ac:dyDescent="0.3"/>
  <cols>
    <col min="1" max="1" width="0.88671875" style="152" customWidth="1"/>
    <col min="2" max="2" width="4" customWidth="1"/>
    <col min="3" max="3" width="16.6640625" customWidth="1"/>
    <col min="4" max="4" width="17.88671875" customWidth="1"/>
    <col min="5" max="5" width="28.88671875" customWidth="1"/>
    <col min="6" max="6" width="15.5546875" customWidth="1"/>
    <col min="7" max="7" width="7.33203125" customWidth="1"/>
    <col min="8" max="49" width="5.77734375" customWidth="1"/>
    <col min="50" max="55" width="10.77734375" customWidth="1"/>
    <col min="56" max="56" width="13.6640625" customWidth="1"/>
    <col min="57" max="57" width="10.44140625" customWidth="1"/>
    <col min="58" max="58" width="14.88671875" customWidth="1"/>
    <col min="59" max="59" width="10.109375" customWidth="1"/>
    <col min="60" max="60" width="14.5546875" customWidth="1"/>
    <col min="61" max="61" width="11.21875" customWidth="1"/>
    <col min="62" max="62" width="11.6640625" customWidth="1"/>
    <col min="63" max="63" width="62.21875" customWidth="1"/>
    <col min="64" max="64" width="2" style="53" customWidth="1"/>
    <col min="65" max="16384" width="9.109375" hidden="1"/>
  </cols>
  <sheetData>
    <row r="1" spans="1:68" s="53" customFormat="1" ht="3" customHeight="1" thickBot="1" x14ac:dyDescent="0.35">
      <c r="A1" s="151"/>
      <c r="B1" s="68"/>
      <c r="C1" s="68"/>
      <c r="D1" s="68"/>
      <c r="E1" s="68"/>
      <c r="F1" s="68"/>
      <c r="G1" s="68"/>
    </row>
    <row r="2" spans="1:68" ht="58.2" customHeight="1" x14ac:dyDescent="0.3">
      <c r="A2" s="151"/>
      <c r="B2" s="141"/>
      <c r="C2" s="156"/>
      <c r="D2" s="101"/>
      <c r="E2" s="101"/>
      <c r="F2" s="101"/>
      <c r="G2" s="101"/>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5"/>
    </row>
    <row r="3" spans="1:68" ht="33.6" x14ac:dyDescent="0.65">
      <c r="A3" s="151"/>
      <c r="B3" s="26"/>
      <c r="C3" s="259" t="s">
        <v>113</v>
      </c>
      <c r="D3" s="259"/>
      <c r="E3" s="259"/>
      <c r="F3" s="260" t="str">
        <f>IF('Roster Submission'!D4="Agency Management Training Course (AMTC)","","NA - For AMTC Trainings Only
Select Agency Management Training Course (AMTC) in cell D4 of the Roster Submission worksheet to use this worksheet")</f>
        <v>NA - For AMTC Trainings Only
Select Agency Management Training Course (AMTC) in cell D4 of the Roster Submission worksheet to use this worksheet</v>
      </c>
      <c r="G3" s="260"/>
      <c r="H3" s="260"/>
      <c r="I3" s="260"/>
      <c r="J3" s="260"/>
      <c r="K3" s="260"/>
      <c r="L3" s="260"/>
      <c r="M3" s="260"/>
      <c r="N3" s="260"/>
      <c r="O3" s="260"/>
      <c r="P3" s="260"/>
      <c r="Q3" s="260"/>
      <c r="R3" s="260"/>
      <c r="S3" s="260"/>
      <c r="T3" s="260"/>
      <c r="U3" s="260"/>
      <c r="V3" s="27"/>
      <c r="W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32"/>
      <c r="BJ3" s="27"/>
      <c r="BK3" s="28"/>
    </row>
    <row r="4" spans="1:68" ht="59.4" customHeight="1" thickBot="1" x14ac:dyDescent="0.35">
      <c r="A4" s="151"/>
      <c r="B4" s="34"/>
      <c r="C4" s="253" t="s">
        <v>115</v>
      </c>
      <c r="D4" s="253"/>
      <c r="E4" s="253"/>
      <c r="F4" s="177"/>
      <c r="G4" s="270" t="s">
        <v>114</v>
      </c>
      <c r="H4" s="265"/>
      <c r="I4" s="265"/>
      <c r="J4" s="265"/>
      <c r="K4" s="265"/>
      <c r="L4" s="265"/>
      <c r="M4" s="265"/>
      <c r="N4" s="265"/>
      <c r="O4" s="265"/>
      <c r="P4" s="265"/>
      <c r="Q4" s="265"/>
      <c r="R4" s="265"/>
      <c r="S4" s="265"/>
      <c r="T4" s="265"/>
      <c r="U4" s="265"/>
      <c r="V4" s="265"/>
      <c r="W4" s="265"/>
      <c r="X4" s="265"/>
      <c r="Y4" s="265"/>
      <c r="Z4" s="265"/>
      <c r="AA4" s="265"/>
      <c r="AB4" s="265"/>
      <c r="AC4" s="265"/>
      <c r="AD4" s="265"/>
      <c r="AE4" s="263" t="s">
        <v>116</v>
      </c>
      <c r="AF4" s="264"/>
      <c r="AG4" s="264"/>
      <c r="AH4" s="264"/>
      <c r="AI4" s="264"/>
      <c r="AJ4" s="264"/>
      <c r="AK4" s="264"/>
      <c r="AL4" s="264"/>
      <c r="AM4" s="264"/>
      <c r="AN4" s="264"/>
      <c r="AO4" s="264"/>
      <c r="AP4" s="264"/>
      <c r="AQ4" s="264"/>
      <c r="AR4" s="264"/>
      <c r="AS4" s="264"/>
      <c r="AT4" s="264"/>
      <c r="AU4" s="264"/>
      <c r="AV4" s="264"/>
      <c r="AW4" s="264"/>
      <c r="AX4" s="263" t="s">
        <v>117</v>
      </c>
      <c r="AY4" s="264"/>
      <c r="AZ4" s="264"/>
      <c r="BA4" s="264"/>
      <c r="BB4" s="264"/>
      <c r="BC4" s="264"/>
      <c r="BD4" s="263" t="s">
        <v>118</v>
      </c>
      <c r="BE4" s="265"/>
      <c r="BF4" s="265"/>
      <c r="BG4" s="265"/>
      <c r="BH4" s="265"/>
      <c r="BI4" s="265"/>
      <c r="BJ4" s="265"/>
      <c r="BK4" s="157"/>
    </row>
    <row r="5" spans="1:68" s="140" customFormat="1" ht="33" customHeight="1" thickBot="1" x14ac:dyDescent="0.35">
      <c r="A5" s="151"/>
      <c r="B5" s="261" t="s">
        <v>11</v>
      </c>
      <c r="C5" s="266" t="s">
        <v>13</v>
      </c>
      <c r="D5" s="266" t="s">
        <v>14</v>
      </c>
      <c r="E5" s="268" t="s">
        <v>107</v>
      </c>
      <c r="F5" s="271" t="s">
        <v>70</v>
      </c>
      <c r="G5" s="181" t="s">
        <v>83</v>
      </c>
      <c r="H5" s="164">
        <v>1</v>
      </c>
      <c r="I5" s="164">
        <v>2</v>
      </c>
      <c r="J5" s="165">
        <v>3</v>
      </c>
      <c r="K5" s="164">
        <v>4</v>
      </c>
      <c r="L5" s="164">
        <v>5</v>
      </c>
      <c r="M5" s="164">
        <v>6</v>
      </c>
      <c r="N5" s="164">
        <v>7</v>
      </c>
      <c r="O5" s="164">
        <v>8</v>
      </c>
      <c r="P5" s="164">
        <v>9</v>
      </c>
      <c r="Q5" s="164">
        <v>10</v>
      </c>
      <c r="R5" s="164">
        <v>11</v>
      </c>
      <c r="S5" s="164">
        <v>12</v>
      </c>
      <c r="T5" s="164">
        <v>13</v>
      </c>
      <c r="U5" s="164">
        <v>14</v>
      </c>
      <c r="V5" s="164">
        <v>15</v>
      </c>
      <c r="W5" s="164">
        <v>16</v>
      </c>
      <c r="X5" s="164">
        <v>17</v>
      </c>
      <c r="Y5" s="164">
        <v>18</v>
      </c>
      <c r="Z5" s="164">
        <v>19</v>
      </c>
      <c r="AA5" s="164">
        <v>20</v>
      </c>
      <c r="AB5" s="164">
        <v>21</v>
      </c>
      <c r="AC5" s="164">
        <v>22</v>
      </c>
      <c r="AD5" s="166">
        <v>23</v>
      </c>
      <c r="AE5" s="167">
        <v>1</v>
      </c>
      <c r="AF5" s="168">
        <v>2</v>
      </c>
      <c r="AG5" s="168">
        <v>3</v>
      </c>
      <c r="AH5" s="168">
        <v>4</v>
      </c>
      <c r="AI5" s="168">
        <v>5</v>
      </c>
      <c r="AJ5" s="168">
        <v>6</v>
      </c>
      <c r="AK5" s="168">
        <v>7</v>
      </c>
      <c r="AL5" s="168">
        <v>8</v>
      </c>
      <c r="AM5" s="168">
        <v>9</v>
      </c>
      <c r="AN5" s="168">
        <v>10</v>
      </c>
      <c r="AO5" s="168">
        <v>11</v>
      </c>
      <c r="AP5" s="168">
        <v>12</v>
      </c>
      <c r="AQ5" s="168">
        <v>13</v>
      </c>
      <c r="AR5" s="168">
        <v>14</v>
      </c>
      <c r="AS5" s="168">
        <v>15</v>
      </c>
      <c r="AT5" s="168">
        <v>16</v>
      </c>
      <c r="AU5" s="168">
        <v>17</v>
      </c>
      <c r="AV5" s="168">
        <v>18</v>
      </c>
      <c r="AW5" s="169">
        <v>19</v>
      </c>
      <c r="AX5" s="170" t="s">
        <v>82</v>
      </c>
      <c r="AY5" s="171" t="s">
        <v>81</v>
      </c>
      <c r="AZ5" s="171" t="s">
        <v>80</v>
      </c>
      <c r="BA5" s="171" t="s">
        <v>79</v>
      </c>
      <c r="BB5" s="172" t="s">
        <v>78</v>
      </c>
      <c r="BC5" s="173" t="s">
        <v>77</v>
      </c>
      <c r="BD5" s="174" t="s">
        <v>76</v>
      </c>
      <c r="BE5" s="175" t="s">
        <v>75</v>
      </c>
      <c r="BF5" s="175" t="s">
        <v>74</v>
      </c>
      <c r="BG5" s="175" t="s">
        <v>73</v>
      </c>
      <c r="BH5" s="175" t="s">
        <v>72</v>
      </c>
      <c r="BI5" s="175" t="s">
        <v>71</v>
      </c>
      <c r="BJ5" s="175" t="s">
        <v>70</v>
      </c>
      <c r="BK5" s="176" t="s">
        <v>84</v>
      </c>
      <c r="BL5" s="158"/>
    </row>
    <row r="6" spans="1:68" s="140" customFormat="1" ht="39" customHeight="1" thickBot="1" x14ac:dyDescent="0.35">
      <c r="A6" s="151"/>
      <c r="B6" s="262"/>
      <c r="C6" s="267"/>
      <c r="D6" s="267"/>
      <c r="E6" s="269"/>
      <c r="F6" s="272"/>
      <c r="G6" s="162" t="s">
        <v>68</v>
      </c>
      <c r="H6" s="186"/>
      <c r="I6" s="186"/>
      <c r="J6" s="186"/>
      <c r="K6" s="186"/>
      <c r="L6" s="186"/>
      <c r="M6" s="186"/>
      <c r="N6" s="186"/>
      <c r="O6" s="186"/>
      <c r="P6" s="186"/>
      <c r="Q6" s="186"/>
      <c r="R6" s="186"/>
      <c r="S6" s="186"/>
      <c r="T6" s="186"/>
      <c r="U6" s="186"/>
      <c r="V6" s="186"/>
      <c r="W6" s="186"/>
      <c r="X6" s="186"/>
      <c r="Y6" s="186"/>
      <c r="Z6" s="186"/>
      <c r="AA6" s="186"/>
      <c r="AB6" s="186"/>
      <c r="AC6" s="186"/>
      <c r="AD6" s="187"/>
      <c r="AE6" s="188"/>
      <c r="AF6" s="186"/>
      <c r="AG6" s="186"/>
      <c r="AH6" s="186"/>
      <c r="AI6" s="186"/>
      <c r="AJ6" s="186"/>
      <c r="AK6" s="186"/>
      <c r="AL6" s="186"/>
      <c r="AM6" s="186"/>
      <c r="AN6" s="186"/>
      <c r="AO6" s="186"/>
      <c r="AP6" s="186"/>
      <c r="AQ6" s="186"/>
      <c r="AR6" s="186"/>
      <c r="AS6" s="186"/>
      <c r="AT6" s="186"/>
      <c r="AU6" s="186"/>
      <c r="AV6" s="186"/>
      <c r="AW6" s="187"/>
      <c r="AX6" s="188"/>
      <c r="AY6" s="186"/>
      <c r="AZ6" s="186"/>
      <c r="BA6" s="186"/>
      <c r="BB6" s="187"/>
      <c r="BC6" s="189"/>
      <c r="BD6" s="190" t="s">
        <v>67</v>
      </c>
      <c r="BE6" s="191" t="s">
        <v>66</v>
      </c>
      <c r="BF6" s="191" t="s">
        <v>65</v>
      </c>
      <c r="BG6" s="191" t="s">
        <v>66</v>
      </c>
      <c r="BH6" s="191" t="s">
        <v>65</v>
      </c>
      <c r="BI6" s="191" t="s">
        <v>64</v>
      </c>
      <c r="BJ6" s="192"/>
      <c r="BK6" s="163" t="s">
        <v>69</v>
      </c>
      <c r="BL6" s="158"/>
    </row>
    <row r="7" spans="1:68" x14ac:dyDescent="0.3">
      <c r="A7" s="151"/>
      <c r="B7" s="109">
        <v>1</v>
      </c>
      <c r="C7" s="110" t="str">
        <f t="array" ref="C7">IF(IFERROR(INDEX('Roster Submission'!D$23:D$549,
  SMALL(
   IF('Roster Submission'!$C$23:$C$549&lt;&gt;"",
    ROW('Roster Submission'!C$23:C$549)-ROW('Roster Submission'!C$23)+1
   ),
   ROWS('Roster Submission'!$C$23:'Roster Submission'!C23)
  )
 ),"")=0,"",IFERROR(INDEX('Roster Submission'!D$23:D$549,
  SMALL(
   IF('Roster Submission'!$C$23:$C$549&lt;&gt;"",
    ROW('Roster Submission'!C$23:C$549)-ROW('Roster Submission'!C$23)+1
   ),
   ROWS('Roster Submission'!$C$23:'Roster Submission'!C23)
  )
 ),""))</f>
        <v/>
      </c>
      <c r="D7" s="110" t="str">
        <f t="array" ref="D7">IF(IFERROR(INDEX('Roster Submission'!E$23:E$549,
  SMALL(
   IF('Roster Submission'!$C$23:$C$549&lt;&gt;"",
    ROW('Roster Submission'!D$23:D$549)-ROW('Roster Submission'!D$23)+1
   ),
   ROWS('Roster Submission'!$C$23:'Roster Submission'!D23)
  )
 ),"")=0,"",IFERROR(INDEX('Roster Submission'!E$23:E$549,
  SMALL(
   IF('Roster Submission'!$C$23:$C$549&lt;&gt;"",
    ROW('Roster Submission'!D$23:D$549)-ROW('Roster Submission'!D$23)+1
   ),
   ROWS('Roster Submission'!$C$23:'Roster Submission'!D23)
  )
 ),""))</f>
        <v/>
      </c>
      <c r="E7" s="110" t="str">
        <f t="array" ref="E7">IF(IFERROR(INDEX('Roster Submission'!F$23:F$549,
  SMALL(
   IF('Roster Submission'!$C$23:$C$549&lt;&gt;"",
    ROW('Roster Submission'!E$23:E$549)-ROW('Roster Submission'!E$23)+1
   ),
   ROWS('Roster Submission'!$C$23:'Roster Submission'!E23)
  )
 ),"")=0,"",IFERROR(INDEX('Roster Submission'!F$23:F$549,
  SMALL(
   IF('Roster Submission'!$C$23:$C$549&lt;&gt;"",
    ROW('Roster Submission'!E$23:E$549)-ROW('Roster Submission'!E$23)+1
   ),
   ROWS('Roster Submission'!$C$23:'Roster Submission'!E23)
  )
 ),""))</f>
        <v/>
      </c>
      <c r="F7" s="182" t="str">
        <f>IF(BJ7="","",(BJ7))</f>
        <v/>
      </c>
      <c r="G7" s="182"/>
      <c r="H7" s="36"/>
      <c r="I7" s="36"/>
      <c r="J7" s="36"/>
      <c r="K7" s="36"/>
      <c r="L7" s="36"/>
      <c r="M7" s="36"/>
      <c r="N7" s="36"/>
      <c r="O7" s="36"/>
      <c r="P7" s="36"/>
      <c r="Q7" s="36"/>
      <c r="R7" s="36"/>
      <c r="S7" s="36"/>
      <c r="T7" s="36"/>
      <c r="U7" s="36"/>
      <c r="V7" s="36"/>
      <c r="W7" s="36"/>
      <c r="X7" s="36"/>
      <c r="Y7" s="36"/>
      <c r="Z7" s="36"/>
      <c r="AA7" s="36"/>
      <c r="AB7" s="36"/>
      <c r="AC7" s="36"/>
      <c r="AD7" s="36"/>
      <c r="AE7" s="145"/>
      <c r="AF7" s="36"/>
      <c r="AG7" s="36"/>
      <c r="AH7" s="36"/>
      <c r="AI7" s="36"/>
      <c r="AJ7" s="36"/>
      <c r="AK7" s="36"/>
      <c r="AL7" s="36"/>
      <c r="AM7" s="36"/>
      <c r="AN7" s="36"/>
      <c r="AO7" s="36"/>
      <c r="AP7" s="36"/>
      <c r="AQ7" s="36"/>
      <c r="AR7" s="36"/>
      <c r="AS7" s="36"/>
      <c r="AT7" s="36"/>
      <c r="AU7" s="36"/>
      <c r="AV7" s="36"/>
      <c r="AW7" s="36"/>
      <c r="AX7" s="145"/>
      <c r="AY7" s="36"/>
      <c r="AZ7" s="36"/>
      <c r="BA7" s="36"/>
      <c r="BB7" s="146"/>
      <c r="BC7" s="142"/>
      <c r="BD7" s="197" t="str">
        <f>CONCATENATE(COUNTIF(H7:AD7,"X")," of 23")</f>
        <v>0 of 23</v>
      </c>
      <c r="BE7" s="198" t="str">
        <f>IF(ISERROR(AVERAGE(AE7:AW7)),"---",(AVERAGE(AE7:AW7)))</f>
        <v>---</v>
      </c>
      <c r="BF7" s="198" t="str">
        <f>IF((SUM(AE7:AW7)/19)=0,"---",SUM(AE7:AW7)/19)</f>
        <v>---</v>
      </c>
      <c r="BG7" s="198" t="str">
        <f>IF(ISERROR(AVERAGE(AX7:BC7)),"---",(AVERAGE(AX7:BC7)))</f>
        <v>---</v>
      </c>
      <c r="BH7" s="198" t="str">
        <f>IF(SUM(AX7:BC7)/5=0,"---",SUM(AX7:BC7)/5)</f>
        <v>---</v>
      </c>
      <c r="BI7" s="199" t="str">
        <f>IF(OR(BC7="Yes",BC7="No"),BC7,"---")</f>
        <v>---</v>
      </c>
      <c r="BJ7" s="200" t="str">
        <f>CONCATENATE(IF(AND(COUNTIF(H7:AD7,"X")&gt;=18,BF7&gt;=75,BH7&gt;=75,BF7&lt;&gt;"---",BH7&lt;&gt;"---",BC7="Yes"),"Yes",""),IF(OR(AND(COUNTIF(H7:AD7,"X")&lt;18,COUNTBLANK(H7:AD7)&lt;23),AND(BF7&lt;75,BF7&lt;&gt;""),AND(BH7&lt;75,BH7&lt;&gt;"")),"No",""))</f>
        <v/>
      </c>
      <c r="BK7" s="146"/>
    </row>
    <row r="8" spans="1:68" x14ac:dyDescent="0.3">
      <c r="A8" s="151"/>
      <c r="B8" s="114">
        <v>2</v>
      </c>
      <c r="C8" s="115" t="str">
        <f t="array" ref="C8">IF(IFERROR(INDEX('Roster Submission'!D$23:D$549,
  SMALL(
   IF('Roster Submission'!$C$23:$C$549&lt;&gt;"",
    ROW('Roster Submission'!C$23:C$549)-ROW('Roster Submission'!C$23)+1
   ),
   ROWS('Roster Submission'!$C$23:'Roster Submission'!C24)
  )
 ),"")=0,"",IFERROR(INDEX('Roster Submission'!D$23:D$549,
  SMALL(
   IF('Roster Submission'!$C$23:$C$549&lt;&gt;"",
    ROW('Roster Submission'!C$23:C$549)-ROW('Roster Submission'!C$23)+1
   ),
   ROWS('Roster Submission'!$C$23:'Roster Submission'!C24)
  )
 ),""))</f>
        <v/>
      </c>
      <c r="D8" s="115" t="str">
        <f t="array" ref="D8">IF(IFERROR(INDEX('Roster Submission'!E$23:E$549,
  SMALL(
   IF('Roster Submission'!$C$23:$C$549&lt;&gt;"",
    ROW('Roster Submission'!D$23:D$549)-ROW('Roster Submission'!D$23)+1
   ),
   ROWS('Roster Submission'!$C$23:'Roster Submission'!D24)
  )
 ),"")=0,"",IFERROR(INDEX('Roster Submission'!E$23:E$549,
  SMALL(
   IF('Roster Submission'!$C$23:$C$549&lt;&gt;"",
    ROW('Roster Submission'!D$23:D$549)-ROW('Roster Submission'!D$23)+1
   ),
   ROWS('Roster Submission'!$C$23:'Roster Submission'!D24)
  )
 ),""))</f>
        <v/>
      </c>
      <c r="E8" s="115" t="str">
        <f t="array" ref="E8">IF(IFERROR(INDEX('Roster Submission'!F$23:F$549,
  SMALL(
   IF('Roster Submission'!$C$23:$C$549&lt;&gt;"",
    ROW('Roster Submission'!E$23:E$549)-ROW('Roster Submission'!E$23)+1
   ),
   ROWS('Roster Submission'!$C$23:'Roster Submission'!E24)
  )
 ),"")=0,"",IFERROR(INDEX('Roster Submission'!F$23:F$549,
  SMALL(
   IF('Roster Submission'!$C$23:$C$549&lt;&gt;"",
    ROW('Roster Submission'!E$23:E$549)-ROW('Roster Submission'!E$23)+1
   ),
   ROWS('Roster Submission'!$C$23:'Roster Submission'!E24)
  )
 ),""))</f>
        <v/>
      </c>
      <c r="F8" s="183" t="str">
        <f t="shared" ref="F8:F36" si="0">IF(BJ8="","",(BJ8))</f>
        <v/>
      </c>
      <c r="G8" s="183"/>
      <c r="H8" s="94"/>
      <c r="I8" s="94"/>
      <c r="J8" s="94"/>
      <c r="K8" s="94"/>
      <c r="L8" s="94"/>
      <c r="M8" s="94"/>
      <c r="N8" s="94"/>
      <c r="O8" s="94"/>
      <c r="P8" s="94"/>
      <c r="Q8" s="94"/>
      <c r="R8" s="94"/>
      <c r="S8" s="94"/>
      <c r="T8" s="94"/>
      <c r="U8" s="94"/>
      <c r="V8" s="94"/>
      <c r="W8" s="94"/>
      <c r="X8" s="94"/>
      <c r="Y8" s="94"/>
      <c r="Z8" s="94"/>
      <c r="AA8" s="94"/>
      <c r="AB8" s="94"/>
      <c r="AC8" s="94"/>
      <c r="AD8" s="148"/>
      <c r="AE8" s="147"/>
      <c r="AF8" s="94"/>
      <c r="AG8" s="94"/>
      <c r="AH8" s="94"/>
      <c r="AI8" s="94"/>
      <c r="AJ8" s="94"/>
      <c r="AK8" s="94"/>
      <c r="AL8" s="94"/>
      <c r="AM8" s="94"/>
      <c r="AN8" s="94"/>
      <c r="AO8" s="94"/>
      <c r="AP8" s="94"/>
      <c r="AQ8" s="94"/>
      <c r="AR8" s="94"/>
      <c r="AS8" s="94"/>
      <c r="AT8" s="94"/>
      <c r="AU8" s="94"/>
      <c r="AV8" s="94"/>
      <c r="AW8" s="148"/>
      <c r="AX8" s="147"/>
      <c r="AY8" s="94"/>
      <c r="AZ8" s="94"/>
      <c r="BA8" s="94"/>
      <c r="BB8" s="148"/>
      <c r="BC8" s="143"/>
      <c r="BD8" s="201" t="str">
        <f t="shared" ref="BD8:BD36" si="1">CONCATENATE(COUNTIF(H8:AD8,"X")," of 23")</f>
        <v>0 of 23</v>
      </c>
      <c r="BE8" s="196" t="str">
        <f t="shared" ref="BE8:BE36" si="2">IF(ISERROR(AVERAGE(AE8:AW8)),"---",(AVERAGE(AE8:AW8)))</f>
        <v>---</v>
      </c>
      <c r="BF8" s="196" t="str">
        <f t="shared" ref="BF8:BF36" si="3">IF((SUM(AE8:AW8)/19)=0,"---",SUM(AE8:AW8)/19)</f>
        <v>---</v>
      </c>
      <c r="BG8" s="196" t="str">
        <f t="shared" ref="BG8:BG36" si="4">IF(ISERROR(AVERAGE(AX8:BC8)),"---",(AVERAGE(AX8:BC8)))</f>
        <v>---</v>
      </c>
      <c r="BH8" s="196" t="str">
        <f t="shared" ref="BH8:BH36" si="5">IF(SUM(AX8:BC8)/5=0,"---",SUM(AX8:BC8)/5)</f>
        <v>---</v>
      </c>
      <c r="BI8" s="195" t="str">
        <f t="shared" ref="BI8:BI36" si="6">IF(OR(BC8="Yes",BC8="No"),BC8,"---")</f>
        <v>---</v>
      </c>
      <c r="BJ8" s="202" t="str">
        <f t="shared" ref="BJ8:BJ36" si="7">CONCATENATE(IF(AND(COUNTIF(H8:AD8,"X")&gt;=18,BF8&gt;=75,BH8&gt;=75,BF8&lt;&gt;"---",BH8&lt;&gt;"---",BC8="Yes"),"Yes",""),IF(OR(AND(COUNTIF(H8:AD8,"X")&lt;18,COUNTBLANK(H8:AD8)&lt;23),AND(BF8&lt;75,BF8&lt;&gt;""),AND(BH8&lt;75,BH8&lt;&gt;"")),"No",""))</f>
        <v/>
      </c>
      <c r="BK8" s="148"/>
    </row>
    <row r="9" spans="1:68" x14ac:dyDescent="0.3">
      <c r="A9" s="151"/>
      <c r="B9" s="118">
        <v>3</v>
      </c>
      <c r="C9" s="119" t="str">
        <f t="array" ref="C9">IF(IFERROR(INDEX('Roster Submission'!D$23:D$549,
  SMALL(
   IF('Roster Submission'!$C$23:$C$549&lt;&gt;"",
    ROW('Roster Submission'!C$23:C$549)-ROW('Roster Submission'!C$23)+1
   ),
   ROWS('Roster Submission'!$C$23:'Roster Submission'!C25)
  )
 ),"")=0,"",IFERROR(INDEX('Roster Submission'!D$23:D$549,
  SMALL(
   IF('Roster Submission'!$C$23:$C$549&lt;&gt;"",
    ROW('Roster Submission'!C$23:C$549)-ROW('Roster Submission'!C$23)+1
   ),
   ROWS('Roster Submission'!$C$23:'Roster Submission'!C25)
  )
 ),""))</f>
        <v/>
      </c>
      <c r="D9" s="119" t="str">
        <f t="array" ref="D9">IF(IFERROR(INDEX('Roster Submission'!E$23:E$549,
  SMALL(
   IF('Roster Submission'!$C$23:$C$549&lt;&gt;"",
    ROW('Roster Submission'!D$23:D$549)-ROW('Roster Submission'!D$23)+1
   ),
   ROWS('Roster Submission'!$C$23:'Roster Submission'!D25)
  )
 ),"")=0,"",IFERROR(INDEX('Roster Submission'!E$23:E$549,
  SMALL(
   IF('Roster Submission'!$C$23:$C$549&lt;&gt;"",
    ROW('Roster Submission'!D$23:D$549)-ROW('Roster Submission'!D$23)+1
   ),
   ROWS('Roster Submission'!$C$23:'Roster Submission'!D25)
  )
 ),""))</f>
        <v/>
      </c>
      <c r="E9" s="119" t="str">
        <f t="array" ref="E9">IF(IFERROR(INDEX('Roster Submission'!F$23:F$549,
  SMALL(
   IF('Roster Submission'!$C$23:$C$549&lt;&gt;"",
    ROW('Roster Submission'!E$23:E$549)-ROW('Roster Submission'!E$23)+1
   ),
   ROWS('Roster Submission'!$C$23:'Roster Submission'!E25)
  )
 ),"")=0,"",IFERROR(INDEX('Roster Submission'!F$23:F$549,
  SMALL(
   IF('Roster Submission'!$C$23:$C$549&lt;&gt;"",
    ROW('Roster Submission'!E$23:E$549)-ROW('Roster Submission'!E$23)+1
   ),
   ROWS('Roster Submission'!$C$23:'Roster Submission'!E25)
  )
 ),""))</f>
        <v/>
      </c>
      <c r="F9" s="184" t="str">
        <f t="shared" si="0"/>
        <v/>
      </c>
      <c r="G9" s="184"/>
      <c r="H9" s="36"/>
      <c r="I9" s="36"/>
      <c r="J9" s="36"/>
      <c r="K9" s="36"/>
      <c r="L9" s="36"/>
      <c r="M9" s="36"/>
      <c r="N9" s="36"/>
      <c r="O9" s="36"/>
      <c r="P9" s="36"/>
      <c r="Q9" s="36"/>
      <c r="R9" s="36"/>
      <c r="S9" s="36"/>
      <c r="T9" s="36"/>
      <c r="U9" s="36"/>
      <c r="V9" s="36"/>
      <c r="W9" s="36"/>
      <c r="X9" s="36"/>
      <c r="Y9" s="36"/>
      <c r="Z9" s="36"/>
      <c r="AA9" s="36"/>
      <c r="AB9" s="36"/>
      <c r="AC9" s="36"/>
      <c r="AD9" s="146"/>
      <c r="AE9" s="145"/>
      <c r="AF9" s="36"/>
      <c r="AG9" s="36"/>
      <c r="AH9" s="36"/>
      <c r="AI9" s="36"/>
      <c r="AJ9" s="36"/>
      <c r="AK9" s="36"/>
      <c r="AL9" s="36"/>
      <c r="AM9" s="36"/>
      <c r="AN9" s="36"/>
      <c r="AO9" s="36"/>
      <c r="AP9" s="36"/>
      <c r="AQ9" s="36"/>
      <c r="AR9" s="36"/>
      <c r="AS9" s="36"/>
      <c r="AT9" s="36"/>
      <c r="AU9" s="36"/>
      <c r="AV9" s="36"/>
      <c r="AW9" s="146"/>
      <c r="AX9" s="145"/>
      <c r="AY9" s="36"/>
      <c r="AZ9" s="36"/>
      <c r="BA9" s="36"/>
      <c r="BB9" s="146"/>
      <c r="BC9" s="142"/>
      <c r="BD9" s="203" t="str">
        <f t="shared" si="1"/>
        <v>0 of 23</v>
      </c>
      <c r="BE9" s="194" t="str">
        <f t="shared" si="2"/>
        <v>---</v>
      </c>
      <c r="BF9" s="194" t="str">
        <f t="shared" si="3"/>
        <v>---</v>
      </c>
      <c r="BG9" s="194" t="str">
        <f t="shared" si="4"/>
        <v>---</v>
      </c>
      <c r="BH9" s="194" t="str">
        <f t="shared" si="5"/>
        <v>---</v>
      </c>
      <c r="BI9" s="193" t="str">
        <f t="shared" si="6"/>
        <v>---</v>
      </c>
      <c r="BJ9" s="204" t="str">
        <f t="shared" si="7"/>
        <v/>
      </c>
      <c r="BK9" s="146"/>
    </row>
    <row r="10" spans="1:68" x14ac:dyDescent="0.3">
      <c r="A10" s="151"/>
      <c r="B10" s="114">
        <v>4</v>
      </c>
      <c r="C10" s="115" t="str">
        <f t="array" ref="C10">IF(IFERROR(INDEX('Roster Submission'!D$23:D$549,
  SMALL(
   IF('Roster Submission'!$C$23:$C$549&lt;&gt;"",
    ROW('Roster Submission'!C$23:C$549)-ROW('Roster Submission'!C$23)+1
   ),
   ROWS('Roster Submission'!$C$23:'Roster Submission'!C26)
  )
 ),"")=0,"",IFERROR(INDEX('Roster Submission'!D$23:D$549,
  SMALL(
   IF('Roster Submission'!$C$23:$C$549&lt;&gt;"",
    ROW('Roster Submission'!C$23:C$549)-ROW('Roster Submission'!C$23)+1
   ),
   ROWS('Roster Submission'!$C$23:'Roster Submission'!C26)
  )
 ),""))</f>
        <v/>
      </c>
      <c r="D10" s="115" t="str">
        <f t="array" ref="D10">IF(IFERROR(INDEX('Roster Submission'!E$23:E$549,
  SMALL(
   IF('Roster Submission'!$C$23:$C$549&lt;&gt;"",
    ROW('Roster Submission'!D$23:D$549)-ROW('Roster Submission'!D$23)+1
   ),
   ROWS('Roster Submission'!$C$23:'Roster Submission'!D26)
  )
 ),"")=0,"",IFERROR(INDEX('Roster Submission'!E$23:E$549,
  SMALL(
   IF('Roster Submission'!$C$23:$C$549&lt;&gt;"",
    ROW('Roster Submission'!D$23:D$549)-ROW('Roster Submission'!D$23)+1
   ),
   ROWS('Roster Submission'!$C$23:'Roster Submission'!D26)
  )
 ),""))</f>
        <v/>
      </c>
      <c r="E10" s="115" t="str">
        <f t="array" ref="E10">IF(IFERROR(INDEX('Roster Submission'!F$23:F$549,
  SMALL(
   IF('Roster Submission'!$C$23:$C$549&lt;&gt;"",
    ROW('Roster Submission'!E$23:E$549)-ROW('Roster Submission'!E$23)+1
   ),
   ROWS('Roster Submission'!$C$23:'Roster Submission'!E26)
  )
 ),"")=0,"",IFERROR(INDEX('Roster Submission'!F$23:F$549,
  SMALL(
   IF('Roster Submission'!$C$23:$C$549&lt;&gt;"",
    ROW('Roster Submission'!E$23:E$549)-ROW('Roster Submission'!E$23)+1
   ),
   ROWS('Roster Submission'!$C$23:'Roster Submission'!E26)
  )
 ),""))</f>
        <v/>
      </c>
      <c r="F10" s="183" t="str">
        <f t="shared" si="0"/>
        <v/>
      </c>
      <c r="G10" s="183"/>
      <c r="H10" s="94"/>
      <c r="I10" s="94"/>
      <c r="J10" s="94"/>
      <c r="K10" s="94"/>
      <c r="L10" s="94"/>
      <c r="M10" s="94"/>
      <c r="N10" s="94"/>
      <c r="O10" s="94"/>
      <c r="P10" s="94"/>
      <c r="Q10" s="94"/>
      <c r="R10" s="94"/>
      <c r="S10" s="94"/>
      <c r="T10" s="94"/>
      <c r="U10" s="94"/>
      <c r="V10" s="94"/>
      <c r="W10" s="94"/>
      <c r="X10" s="94"/>
      <c r="Y10" s="94"/>
      <c r="Z10" s="94"/>
      <c r="AA10" s="94"/>
      <c r="AB10" s="94"/>
      <c r="AC10" s="94"/>
      <c r="AD10" s="148"/>
      <c r="AE10" s="147"/>
      <c r="AF10" s="94"/>
      <c r="AG10" s="94"/>
      <c r="AH10" s="94"/>
      <c r="AI10" s="94"/>
      <c r="AJ10" s="94"/>
      <c r="AK10" s="94"/>
      <c r="AL10" s="94"/>
      <c r="AM10" s="94"/>
      <c r="AN10" s="94"/>
      <c r="AO10" s="94"/>
      <c r="AP10" s="94"/>
      <c r="AQ10" s="94"/>
      <c r="AR10" s="94"/>
      <c r="AS10" s="94"/>
      <c r="AT10" s="94"/>
      <c r="AU10" s="94"/>
      <c r="AV10" s="94"/>
      <c r="AW10" s="148"/>
      <c r="AX10" s="147"/>
      <c r="AY10" s="94"/>
      <c r="AZ10" s="94"/>
      <c r="BA10" s="94"/>
      <c r="BB10" s="148"/>
      <c r="BC10" s="143"/>
      <c r="BD10" s="201" t="str">
        <f t="shared" si="1"/>
        <v>0 of 23</v>
      </c>
      <c r="BE10" s="196" t="str">
        <f t="shared" si="2"/>
        <v>---</v>
      </c>
      <c r="BF10" s="196" t="str">
        <f t="shared" si="3"/>
        <v>---</v>
      </c>
      <c r="BG10" s="196" t="str">
        <f t="shared" si="4"/>
        <v>---</v>
      </c>
      <c r="BH10" s="196" t="str">
        <f t="shared" si="5"/>
        <v>---</v>
      </c>
      <c r="BI10" s="195" t="str">
        <f t="shared" si="6"/>
        <v>---</v>
      </c>
      <c r="BJ10" s="202" t="str">
        <f t="shared" si="7"/>
        <v/>
      </c>
      <c r="BK10" s="148"/>
    </row>
    <row r="11" spans="1:68" x14ac:dyDescent="0.3">
      <c r="A11" s="151"/>
      <c r="B11" s="118">
        <v>5</v>
      </c>
      <c r="C11" s="119" t="str">
        <f t="array" ref="C11">IF(IFERROR(INDEX('Roster Submission'!D$23:D$549,
  SMALL(
   IF('Roster Submission'!$C$23:$C$549&lt;&gt;"",
    ROW('Roster Submission'!C$23:C$549)-ROW('Roster Submission'!C$23)+1
   ),
   ROWS('Roster Submission'!$C$23:'Roster Submission'!C27)
  )
 ),"")=0,"",IFERROR(INDEX('Roster Submission'!D$23:D$549,
  SMALL(
   IF('Roster Submission'!$C$23:$C$549&lt;&gt;"",
    ROW('Roster Submission'!C$23:C$549)-ROW('Roster Submission'!C$23)+1
   ),
   ROWS('Roster Submission'!$C$23:'Roster Submission'!C27)
  )
 ),""))</f>
        <v/>
      </c>
      <c r="D11" s="119" t="str">
        <f t="array" ref="D11">IF(IFERROR(INDEX('Roster Submission'!E$23:E$549,
  SMALL(
   IF('Roster Submission'!$C$23:$C$549&lt;&gt;"",
    ROW('Roster Submission'!D$23:D$549)-ROW('Roster Submission'!D$23)+1
   ),
   ROWS('Roster Submission'!$C$23:'Roster Submission'!D27)
  )
 ),"")=0,"",IFERROR(INDEX('Roster Submission'!E$23:E$549,
  SMALL(
   IF('Roster Submission'!$C$23:$C$549&lt;&gt;"",
    ROW('Roster Submission'!D$23:D$549)-ROW('Roster Submission'!D$23)+1
   ),
   ROWS('Roster Submission'!$C$23:'Roster Submission'!D27)
  )
 ),""))</f>
        <v/>
      </c>
      <c r="E11" s="119" t="str">
        <f t="array" ref="E11">IF(IFERROR(INDEX('Roster Submission'!F$23:F$549,
  SMALL(
   IF('Roster Submission'!$C$23:$C$549&lt;&gt;"",
    ROW('Roster Submission'!E$23:E$549)-ROW('Roster Submission'!E$23)+1
   ),
   ROWS('Roster Submission'!$C$23:'Roster Submission'!E27)
  )
 ),"")=0,"",IFERROR(INDEX('Roster Submission'!F$23:F$549,
  SMALL(
   IF('Roster Submission'!$C$23:$C$549&lt;&gt;"",
    ROW('Roster Submission'!E$23:E$549)-ROW('Roster Submission'!E$23)+1
   ),
   ROWS('Roster Submission'!$C$23:'Roster Submission'!E27)
  )
 ),""))</f>
        <v/>
      </c>
      <c r="F11" s="184" t="str">
        <f t="shared" si="0"/>
        <v/>
      </c>
      <c r="G11" s="184"/>
      <c r="H11" s="36"/>
      <c r="I11" s="36"/>
      <c r="J11" s="36"/>
      <c r="K11" s="36"/>
      <c r="L11" s="36"/>
      <c r="M11" s="36"/>
      <c r="N11" s="36"/>
      <c r="O11" s="36"/>
      <c r="P11" s="36"/>
      <c r="Q11" s="36"/>
      <c r="R11" s="36"/>
      <c r="S11" s="36"/>
      <c r="T11" s="36"/>
      <c r="U11" s="36"/>
      <c r="V11" s="36"/>
      <c r="W11" s="36"/>
      <c r="X11" s="36"/>
      <c r="Y11" s="36"/>
      <c r="Z11" s="36"/>
      <c r="AA11" s="36"/>
      <c r="AB11" s="36"/>
      <c r="AC11" s="36"/>
      <c r="AD11" s="146"/>
      <c r="AE11" s="145"/>
      <c r="AF11" s="36"/>
      <c r="AG11" s="36"/>
      <c r="AH11" s="36"/>
      <c r="AI11" s="36"/>
      <c r="AJ11" s="36"/>
      <c r="AK11" s="36"/>
      <c r="AL11" s="36"/>
      <c r="AM11" s="36"/>
      <c r="AN11" s="36"/>
      <c r="AO11" s="36"/>
      <c r="AP11" s="36"/>
      <c r="AQ11" s="36"/>
      <c r="AR11" s="36"/>
      <c r="AS11" s="36"/>
      <c r="AT11" s="36"/>
      <c r="AU11" s="36"/>
      <c r="AV11" s="36"/>
      <c r="AW11" s="146"/>
      <c r="AX11" s="145"/>
      <c r="AY11" s="36"/>
      <c r="AZ11" s="36"/>
      <c r="BA11" s="36"/>
      <c r="BB11" s="146"/>
      <c r="BC11" s="142"/>
      <c r="BD11" s="203" t="str">
        <f t="shared" si="1"/>
        <v>0 of 23</v>
      </c>
      <c r="BE11" s="194" t="str">
        <f t="shared" si="2"/>
        <v>---</v>
      </c>
      <c r="BF11" s="194" t="str">
        <f t="shared" si="3"/>
        <v>---</v>
      </c>
      <c r="BG11" s="194" t="str">
        <f t="shared" si="4"/>
        <v>---</v>
      </c>
      <c r="BH11" s="194" t="str">
        <f t="shared" si="5"/>
        <v>---</v>
      </c>
      <c r="BI11" s="193" t="str">
        <f t="shared" si="6"/>
        <v>---</v>
      </c>
      <c r="BJ11" s="204" t="str">
        <f t="shared" si="7"/>
        <v/>
      </c>
      <c r="BK11" s="146"/>
    </row>
    <row r="12" spans="1:68" x14ac:dyDescent="0.3">
      <c r="B12" s="114">
        <v>6</v>
      </c>
      <c r="C12" s="115" t="str">
        <f t="array" ref="C12">IF(IFERROR(INDEX('Roster Submission'!D$23:D$549,
  SMALL(
   IF('Roster Submission'!$C$23:$C$549&lt;&gt;"",
    ROW('Roster Submission'!C$23:C$549)-ROW('Roster Submission'!C$23)+1
   ),
   ROWS('Roster Submission'!$C$23:'Roster Submission'!C28)
  )
 ),"")=0,"",IFERROR(INDEX('Roster Submission'!D$23:D$549,
  SMALL(
   IF('Roster Submission'!$C$23:$C$549&lt;&gt;"",
    ROW('Roster Submission'!C$23:C$549)-ROW('Roster Submission'!C$23)+1
   ),
   ROWS('Roster Submission'!$C$23:'Roster Submission'!C28)
  )
 ),""))</f>
        <v/>
      </c>
      <c r="D12" s="115" t="str">
        <f t="array" ref="D12">IF(IFERROR(INDEX('Roster Submission'!E$23:E$549,
  SMALL(
   IF('Roster Submission'!$C$23:$C$549&lt;&gt;"",
    ROW('Roster Submission'!D$23:D$549)-ROW('Roster Submission'!D$23)+1
   ),
   ROWS('Roster Submission'!$C$23:'Roster Submission'!D28)
  )
 ),"")=0,"",IFERROR(INDEX('Roster Submission'!E$23:E$549,
  SMALL(
   IF('Roster Submission'!$C$23:$C$549&lt;&gt;"",
    ROW('Roster Submission'!D$23:D$549)-ROW('Roster Submission'!D$23)+1
   ),
   ROWS('Roster Submission'!$C$23:'Roster Submission'!D28)
  )
 ),""))</f>
        <v/>
      </c>
      <c r="E12" s="115" t="str">
        <f t="array" ref="E12">IF(IFERROR(INDEX('Roster Submission'!F$23:F$549,
  SMALL(
   IF('Roster Submission'!$C$23:$C$549&lt;&gt;"",
    ROW('Roster Submission'!E$23:E$549)-ROW('Roster Submission'!E$23)+1
   ),
   ROWS('Roster Submission'!$C$23:'Roster Submission'!E28)
  )
 ),"")=0,"",IFERROR(INDEX('Roster Submission'!F$23:F$549,
  SMALL(
   IF('Roster Submission'!$C$23:$C$549&lt;&gt;"",
    ROW('Roster Submission'!E$23:E$549)-ROW('Roster Submission'!E$23)+1
   ),
   ROWS('Roster Submission'!$C$23:'Roster Submission'!E28)
  )
 ),""))</f>
        <v/>
      </c>
      <c r="F12" s="183" t="str">
        <f t="shared" si="0"/>
        <v/>
      </c>
      <c r="G12" s="183"/>
      <c r="H12" s="94"/>
      <c r="I12" s="94"/>
      <c r="J12" s="94"/>
      <c r="K12" s="94"/>
      <c r="L12" s="94"/>
      <c r="M12" s="94"/>
      <c r="N12" s="94"/>
      <c r="O12" s="94"/>
      <c r="P12" s="94"/>
      <c r="Q12" s="94"/>
      <c r="R12" s="94"/>
      <c r="S12" s="94"/>
      <c r="T12" s="94"/>
      <c r="U12" s="94"/>
      <c r="V12" s="94"/>
      <c r="W12" s="94"/>
      <c r="X12" s="94"/>
      <c r="Y12" s="94"/>
      <c r="Z12" s="94"/>
      <c r="AA12" s="94"/>
      <c r="AB12" s="94"/>
      <c r="AC12" s="94"/>
      <c r="AD12" s="148"/>
      <c r="AE12" s="147"/>
      <c r="AF12" s="94"/>
      <c r="AG12" s="94"/>
      <c r="AH12" s="94"/>
      <c r="AI12" s="94"/>
      <c r="AJ12" s="94"/>
      <c r="AK12" s="94"/>
      <c r="AL12" s="94"/>
      <c r="AM12" s="94"/>
      <c r="AN12" s="94"/>
      <c r="AO12" s="94"/>
      <c r="AP12" s="94"/>
      <c r="AQ12" s="94"/>
      <c r="AR12" s="94"/>
      <c r="AS12" s="94"/>
      <c r="AT12" s="94"/>
      <c r="AU12" s="94"/>
      <c r="AV12" s="94"/>
      <c r="AW12" s="148"/>
      <c r="AX12" s="147"/>
      <c r="AY12" s="94"/>
      <c r="AZ12" s="94"/>
      <c r="BA12" s="94"/>
      <c r="BB12" s="148"/>
      <c r="BC12" s="143"/>
      <c r="BD12" s="201" t="str">
        <f t="shared" si="1"/>
        <v>0 of 23</v>
      </c>
      <c r="BE12" s="196" t="str">
        <f t="shared" si="2"/>
        <v>---</v>
      </c>
      <c r="BF12" s="196" t="str">
        <f t="shared" si="3"/>
        <v>---</v>
      </c>
      <c r="BG12" s="196" t="str">
        <f t="shared" si="4"/>
        <v>---</v>
      </c>
      <c r="BH12" s="196" t="str">
        <f t="shared" si="5"/>
        <v>---</v>
      </c>
      <c r="BI12" s="195" t="str">
        <f t="shared" si="6"/>
        <v>---</v>
      </c>
      <c r="BJ12" s="202" t="str">
        <f t="shared" si="7"/>
        <v/>
      </c>
      <c r="BK12" s="148"/>
    </row>
    <row r="13" spans="1:68" s="18" customFormat="1" ht="15" customHeight="1" x14ac:dyDescent="0.3">
      <c r="A13" s="153"/>
      <c r="B13" s="118">
        <v>7</v>
      </c>
      <c r="C13" s="119" t="str">
        <f t="array" ref="C13">IF(IFERROR(INDEX('Roster Submission'!D$23:D$549,
  SMALL(
   IF('Roster Submission'!$C$23:$C$549&lt;&gt;"",
    ROW('Roster Submission'!C$23:C$549)-ROW('Roster Submission'!C$23)+1
   ),
   ROWS('Roster Submission'!$C$23:'Roster Submission'!C29)
  )
 ),"")=0,"",IFERROR(INDEX('Roster Submission'!D$23:D$549,
  SMALL(
   IF('Roster Submission'!$C$23:$C$549&lt;&gt;"",
    ROW('Roster Submission'!C$23:C$549)-ROW('Roster Submission'!C$23)+1
   ),
   ROWS('Roster Submission'!$C$23:'Roster Submission'!C29)
  )
 ),""))</f>
        <v/>
      </c>
      <c r="D13" s="119" t="str">
        <f t="array" ref="D13">IF(IFERROR(INDEX('Roster Submission'!E$23:E$549,
  SMALL(
   IF('Roster Submission'!$C$23:$C$549&lt;&gt;"",
    ROW('Roster Submission'!D$23:D$549)-ROW('Roster Submission'!D$23)+1
   ),
   ROWS('Roster Submission'!$C$23:'Roster Submission'!D29)
  )
 ),"")=0,"",IFERROR(INDEX('Roster Submission'!E$23:E$549,
  SMALL(
   IF('Roster Submission'!$C$23:$C$549&lt;&gt;"",
    ROW('Roster Submission'!D$23:D$549)-ROW('Roster Submission'!D$23)+1
   ),
   ROWS('Roster Submission'!$C$23:'Roster Submission'!D29)
  )
 ),""))</f>
        <v/>
      </c>
      <c r="E13" s="119" t="str">
        <f t="array" ref="E13">IF(IFERROR(INDEX('Roster Submission'!F$23:F$549,
  SMALL(
   IF('Roster Submission'!$C$23:$C$549&lt;&gt;"",
    ROW('Roster Submission'!E$23:E$549)-ROW('Roster Submission'!E$23)+1
   ),
   ROWS('Roster Submission'!$C$23:'Roster Submission'!E29)
  )
 ),"")=0,"",IFERROR(INDEX('Roster Submission'!F$23:F$549,
  SMALL(
   IF('Roster Submission'!$C$23:$C$549&lt;&gt;"",
    ROW('Roster Submission'!E$23:E$549)-ROW('Roster Submission'!E$23)+1
   ),
   ROWS('Roster Submission'!$C$23:'Roster Submission'!E29)
  )
 ),""))</f>
        <v/>
      </c>
      <c r="F13" s="184" t="str">
        <f t="shared" si="0"/>
        <v/>
      </c>
      <c r="G13" s="184"/>
      <c r="H13" s="36"/>
      <c r="I13" s="36"/>
      <c r="J13" s="36"/>
      <c r="K13" s="36"/>
      <c r="L13" s="36"/>
      <c r="M13" s="36"/>
      <c r="N13" s="36"/>
      <c r="O13" s="36"/>
      <c r="P13" s="36"/>
      <c r="Q13" s="36"/>
      <c r="R13" s="36"/>
      <c r="S13" s="36"/>
      <c r="T13" s="36"/>
      <c r="U13" s="36"/>
      <c r="V13" s="36"/>
      <c r="W13" s="36"/>
      <c r="X13" s="36"/>
      <c r="Y13" s="36"/>
      <c r="Z13" s="36"/>
      <c r="AA13" s="36"/>
      <c r="AB13" s="36"/>
      <c r="AC13" s="36"/>
      <c r="AD13" s="146"/>
      <c r="AE13" s="145"/>
      <c r="AF13" s="36"/>
      <c r="AG13" s="36"/>
      <c r="AH13" s="36"/>
      <c r="AI13" s="36"/>
      <c r="AJ13" s="36"/>
      <c r="AK13" s="36"/>
      <c r="AL13" s="36"/>
      <c r="AM13" s="36"/>
      <c r="AN13" s="36"/>
      <c r="AO13" s="36"/>
      <c r="AP13" s="36"/>
      <c r="AQ13" s="36"/>
      <c r="AR13" s="36"/>
      <c r="AS13" s="36"/>
      <c r="AT13" s="36"/>
      <c r="AU13" s="36"/>
      <c r="AV13" s="36"/>
      <c r="AW13" s="146"/>
      <c r="AX13" s="145"/>
      <c r="AY13" s="36"/>
      <c r="AZ13" s="36"/>
      <c r="BA13" s="36"/>
      <c r="BB13" s="146"/>
      <c r="BC13" s="142"/>
      <c r="BD13" s="203" t="str">
        <f t="shared" si="1"/>
        <v>0 of 23</v>
      </c>
      <c r="BE13" s="194" t="str">
        <f t="shared" si="2"/>
        <v>---</v>
      </c>
      <c r="BF13" s="194" t="str">
        <f t="shared" si="3"/>
        <v>---</v>
      </c>
      <c r="BG13" s="194" t="str">
        <f t="shared" si="4"/>
        <v>---</v>
      </c>
      <c r="BH13" s="194" t="str">
        <f t="shared" si="5"/>
        <v>---</v>
      </c>
      <c r="BI13" s="193" t="str">
        <f t="shared" si="6"/>
        <v>---</v>
      </c>
      <c r="BJ13" s="204" t="str">
        <f t="shared" si="7"/>
        <v/>
      </c>
      <c r="BK13" s="146"/>
      <c r="BL13" s="159"/>
      <c r="BM13" s="20"/>
      <c r="BN13" s="20"/>
      <c r="BO13" s="20"/>
      <c r="BP13" s="19"/>
    </row>
    <row r="14" spans="1:68" s="18" customFormat="1" ht="18" x14ac:dyDescent="0.3">
      <c r="A14" s="153"/>
      <c r="B14" s="114">
        <v>8</v>
      </c>
      <c r="C14" s="115" t="str">
        <f t="array" ref="C14">IF(IFERROR(INDEX('Roster Submission'!D$23:D$549,
  SMALL(
   IF('Roster Submission'!$C$23:$C$549&lt;&gt;"",
    ROW('Roster Submission'!C$23:C$549)-ROW('Roster Submission'!C$23)+1
   ),
   ROWS('Roster Submission'!$C$23:'Roster Submission'!C30)
  )
 ),"")=0,"",IFERROR(INDEX('Roster Submission'!D$23:D$549,
  SMALL(
   IF('Roster Submission'!$C$23:$C$549&lt;&gt;"",
    ROW('Roster Submission'!C$23:C$549)-ROW('Roster Submission'!C$23)+1
   ),
   ROWS('Roster Submission'!$C$23:'Roster Submission'!C30)
  )
 ),""))</f>
        <v/>
      </c>
      <c r="D14" s="115" t="str">
        <f t="array" ref="D14">IF(IFERROR(INDEX('Roster Submission'!E$23:E$549,
  SMALL(
   IF('Roster Submission'!$C$23:$C$549&lt;&gt;"",
    ROW('Roster Submission'!D$23:D$549)-ROW('Roster Submission'!D$23)+1
   ),
   ROWS('Roster Submission'!$C$23:'Roster Submission'!D30)
  )
 ),"")=0,"",IFERROR(INDEX('Roster Submission'!E$23:E$549,
  SMALL(
   IF('Roster Submission'!$C$23:$C$549&lt;&gt;"",
    ROW('Roster Submission'!D$23:D$549)-ROW('Roster Submission'!D$23)+1
   ),
   ROWS('Roster Submission'!$C$23:'Roster Submission'!D30)
  )
 ),""))</f>
        <v/>
      </c>
      <c r="E14" s="115" t="str">
        <f t="array" ref="E14">IF(IFERROR(INDEX('Roster Submission'!F$23:F$549,
  SMALL(
   IF('Roster Submission'!$C$23:$C$549&lt;&gt;"",
    ROW('Roster Submission'!E$23:E$549)-ROW('Roster Submission'!E$23)+1
   ),
   ROWS('Roster Submission'!$C$23:'Roster Submission'!E30)
  )
 ),"")=0,"",IFERROR(INDEX('Roster Submission'!F$23:F$549,
  SMALL(
   IF('Roster Submission'!$C$23:$C$549&lt;&gt;"",
    ROW('Roster Submission'!E$23:E$549)-ROW('Roster Submission'!E$23)+1
   ),
   ROWS('Roster Submission'!$C$23:'Roster Submission'!E30)
  )
 ),""))</f>
        <v/>
      </c>
      <c r="F14" s="183" t="str">
        <f t="shared" si="0"/>
        <v/>
      </c>
      <c r="G14" s="183"/>
      <c r="H14" s="94"/>
      <c r="I14" s="94"/>
      <c r="J14" s="94"/>
      <c r="K14" s="94"/>
      <c r="L14" s="94"/>
      <c r="M14" s="94"/>
      <c r="N14" s="94"/>
      <c r="O14" s="94"/>
      <c r="P14" s="94"/>
      <c r="Q14" s="94"/>
      <c r="R14" s="94"/>
      <c r="S14" s="94"/>
      <c r="T14" s="94"/>
      <c r="U14" s="94"/>
      <c r="V14" s="94"/>
      <c r="W14" s="94"/>
      <c r="X14" s="94"/>
      <c r="Y14" s="94"/>
      <c r="Z14" s="94"/>
      <c r="AA14" s="94"/>
      <c r="AB14" s="94"/>
      <c r="AC14" s="94"/>
      <c r="AD14" s="148"/>
      <c r="AE14" s="147"/>
      <c r="AF14" s="94"/>
      <c r="AG14" s="94"/>
      <c r="AH14" s="94"/>
      <c r="AI14" s="94"/>
      <c r="AJ14" s="94"/>
      <c r="AK14" s="94"/>
      <c r="AL14" s="94"/>
      <c r="AM14" s="94"/>
      <c r="AN14" s="94"/>
      <c r="AO14" s="94"/>
      <c r="AP14" s="94"/>
      <c r="AQ14" s="94"/>
      <c r="AR14" s="94"/>
      <c r="AS14" s="94"/>
      <c r="AT14" s="94"/>
      <c r="AU14" s="94"/>
      <c r="AV14" s="94"/>
      <c r="AW14" s="148"/>
      <c r="AX14" s="147"/>
      <c r="AY14" s="94"/>
      <c r="AZ14" s="94"/>
      <c r="BA14" s="94"/>
      <c r="BB14" s="148"/>
      <c r="BC14" s="143"/>
      <c r="BD14" s="201" t="str">
        <f t="shared" si="1"/>
        <v>0 of 23</v>
      </c>
      <c r="BE14" s="196" t="str">
        <f t="shared" si="2"/>
        <v>---</v>
      </c>
      <c r="BF14" s="196" t="str">
        <f t="shared" si="3"/>
        <v>---</v>
      </c>
      <c r="BG14" s="196" t="str">
        <f t="shared" si="4"/>
        <v>---</v>
      </c>
      <c r="BH14" s="196" t="str">
        <f t="shared" si="5"/>
        <v>---</v>
      </c>
      <c r="BI14" s="195" t="str">
        <f t="shared" si="6"/>
        <v>---</v>
      </c>
      <c r="BJ14" s="202" t="str">
        <f t="shared" si="7"/>
        <v/>
      </c>
      <c r="BK14" s="148"/>
      <c r="BL14" s="159"/>
      <c r="BM14" s="20"/>
      <c r="BN14" s="20"/>
      <c r="BO14" s="20"/>
      <c r="BP14" s="19"/>
    </row>
    <row r="15" spans="1:68" s="18" customFormat="1" ht="18" x14ac:dyDescent="0.3">
      <c r="A15" s="154"/>
      <c r="B15" s="118">
        <v>9</v>
      </c>
      <c r="C15" s="119" t="str">
        <f t="array" ref="C15">IF(IFERROR(INDEX('Roster Submission'!D$23:D$549,
  SMALL(
   IF('Roster Submission'!$C$23:$C$549&lt;&gt;"",
    ROW('Roster Submission'!C$23:C$549)-ROW('Roster Submission'!C$23)+1
   ),
   ROWS('Roster Submission'!$C$23:'Roster Submission'!C31)
  )
 ),"")=0,"",IFERROR(INDEX('Roster Submission'!D$23:D$549,
  SMALL(
   IF('Roster Submission'!$C$23:$C$549&lt;&gt;"",
    ROW('Roster Submission'!C$23:C$549)-ROW('Roster Submission'!C$23)+1
   ),
   ROWS('Roster Submission'!$C$23:'Roster Submission'!C31)
  )
 ),""))</f>
        <v/>
      </c>
      <c r="D15" s="119" t="str">
        <f t="array" ref="D15">IF(IFERROR(INDEX('Roster Submission'!E$23:E$549,
  SMALL(
   IF('Roster Submission'!$C$23:$C$549&lt;&gt;"",
    ROW('Roster Submission'!D$23:D$549)-ROW('Roster Submission'!D$23)+1
   ),
   ROWS('Roster Submission'!$C$23:'Roster Submission'!D31)
  )
 ),"")=0,"",IFERROR(INDEX('Roster Submission'!E$23:E$549,
  SMALL(
   IF('Roster Submission'!$C$23:$C$549&lt;&gt;"",
    ROW('Roster Submission'!D$23:D$549)-ROW('Roster Submission'!D$23)+1
   ),
   ROWS('Roster Submission'!$C$23:'Roster Submission'!D31)
  )
 ),""))</f>
        <v/>
      </c>
      <c r="E15" s="119" t="str">
        <f t="array" ref="E15">IF(IFERROR(INDEX('Roster Submission'!F$23:F$549,
  SMALL(
   IF('Roster Submission'!$C$23:$C$549&lt;&gt;"",
    ROW('Roster Submission'!E$23:E$549)-ROW('Roster Submission'!E$23)+1
   ),
   ROWS('Roster Submission'!$C$23:'Roster Submission'!E31)
  )
 ),"")=0,"",IFERROR(INDEX('Roster Submission'!F$23:F$549,
  SMALL(
   IF('Roster Submission'!$C$23:$C$549&lt;&gt;"",
    ROW('Roster Submission'!E$23:E$549)-ROW('Roster Submission'!E$23)+1
   ),
   ROWS('Roster Submission'!$C$23:'Roster Submission'!E31)
  )
 ),""))</f>
        <v/>
      </c>
      <c r="F15" s="184" t="str">
        <f t="shared" si="0"/>
        <v/>
      </c>
      <c r="G15" s="184"/>
      <c r="H15" s="36"/>
      <c r="I15" s="36"/>
      <c r="J15" s="36"/>
      <c r="K15" s="36"/>
      <c r="L15" s="36"/>
      <c r="M15" s="36"/>
      <c r="N15" s="36"/>
      <c r="O15" s="36"/>
      <c r="P15" s="36"/>
      <c r="Q15" s="36"/>
      <c r="R15" s="36"/>
      <c r="S15" s="36"/>
      <c r="T15" s="36"/>
      <c r="U15" s="36"/>
      <c r="V15" s="36"/>
      <c r="W15" s="36"/>
      <c r="X15" s="36"/>
      <c r="Y15" s="36"/>
      <c r="Z15" s="36"/>
      <c r="AA15" s="36"/>
      <c r="AB15" s="36"/>
      <c r="AC15" s="36"/>
      <c r="AD15" s="146"/>
      <c r="AE15" s="145"/>
      <c r="AF15" s="36"/>
      <c r="AG15" s="36"/>
      <c r="AH15" s="36"/>
      <c r="AI15" s="36"/>
      <c r="AJ15" s="36"/>
      <c r="AK15" s="36"/>
      <c r="AL15" s="36"/>
      <c r="AM15" s="36"/>
      <c r="AN15" s="36"/>
      <c r="AO15" s="36"/>
      <c r="AP15" s="36"/>
      <c r="AQ15" s="36"/>
      <c r="AR15" s="36"/>
      <c r="AS15" s="36"/>
      <c r="AT15" s="36"/>
      <c r="AU15" s="36"/>
      <c r="AV15" s="36"/>
      <c r="AW15" s="146"/>
      <c r="AX15" s="145"/>
      <c r="AY15" s="36"/>
      <c r="AZ15" s="36"/>
      <c r="BA15" s="36"/>
      <c r="BB15" s="146"/>
      <c r="BC15" s="142"/>
      <c r="BD15" s="203" t="str">
        <f t="shared" si="1"/>
        <v>0 of 23</v>
      </c>
      <c r="BE15" s="194" t="str">
        <f t="shared" si="2"/>
        <v>---</v>
      </c>
      <c r="BF15" s="194" t="str">
        <f t="shared" si="3"/>
        <v>---</v>
      </c>
      <c r="BG15" s="194" t="str">
        <f t="shared" si="4"/>
        <v>---</v>
      </c>
      <c r="BH15" s="194" t="str">
        <f t="shared" si="5"/>
        <v>---</v>
      </c>
      <c r="BI15" s="193" t="str">
        <f t="shared" si="6"/>
        <v>---</v>
      </c>
      <c r="BJ15" s="204" t="str">
        <f t="shared" si="7"/>
        <v/>
      </c>
      <c r="BK15" s="146"/>
      <c r="BL15" s="159"/>
      <c r="BM15" s="20"/>
      <c r="BN15" s="20"/>
      <c r="BO15" s="20"/>
      <c r="BP15" s="19"/>
    </row>
    <row r="16" spans="1:68" s="18" customFormat="1" x14ac:dyDescent="0.3">
      <c r="A16" s="154"/>
      <c r="B16" s="114">
        <v>10</v>
      </c>
      <c r="C16" s="115" t="str">
        <f t="array" ref="C16">IF(IFERROR(INDEX('Roster Submission'!D$23:D$549,
  SMALL(
   IF('Roster Submission'!$C$23:$C$549&lt;&gt;"",
    ROW('Roster Submission'!C$23:C$549)-ROW('Roster Submission'!C$23)+1
   ),
   ROWS('Roster Submission'!$C$23:'Roster Submission'!C32)
  )
 ),"")=0,"",IFERROR(INDEX('Roster Submission'!D$23:D$549,
  SMALL(
   IF('Roster Submission'!$C$23:$C$549&lt;&gt;"",
    ROW('Roster Submission'!C$23:C$549)-ROW('Roster Submission'!C$23)+1
   ),
   ROWS('Roster Submission'!$C$23:'Roster Submission'!C32)
  )
 ),""))</f>
        <v/>
      </c>
      <c r="D16" s="115" t="str">
        <f t="array" ref="D16">IF(IFERROR(INDEX('Roster Submission'!E$23:E$549,
  SMALL(
   IF('Roster Submission'!$C$23:$C$549&lt;&gt;"",
    ROW('Roster Submission'!D$23:D$549)-ROW('Roster Submission'!D$23)+1
   ),
   ROWS('Roster Submission'!$C$23:'Roster Submission'!D32)
  )
 ),"")=0,"",IFERROR(INDEX('Roster Submission'!E$23:E$549,
  SMALL(
   IF('Roster Submission'!$C$23:$C$549&lt;&gt;"",
    ROW('Roster Submission'!D$23:D$549)-ROW('Roster Submission'!D$23)+1
   ),
   ROWS('Roster Submission'!$C$23:'Roster Submission'!D32)
  )
 ),""))</f>
        <v/>
      </c>
      <c r="E16" s="115" t="str">
        <f t="array" ref="E16">IF(IFERROR(INDEX('Roster Submission'!F$23:F$549,
  SMALL(
   IF('Roster Submission'!$C$23:$C$549&lt;&gt;"",
    ROW('Roster Submission'!E$23:E$549)-ROW('Roster Submission'!E$23)+1
   ),
   ROWS('Roster Submission'!$C$23:'Roster Submission'!E32)
  )
 ),"")=0,"",IFERROR(INDEX('Roster Submission'!F$23:F$549,
  SMALL(
   IF('Roster Submission'!$C$23:$C$549&lt;&gt;"",
    ROW('Roster Submission'!E$23:E$549)-ROW('Roster Submission'!E$23)+1
   ),
   ROWS('Roster Submission'!$C$23:'Roster Submission'!E32)
  )
 ),""))</f>
        <v/>
      </c>
      <c r="F16" s="183" t="str">
        <f t="shared" si="0"/>
        <v/>
      </c>
      <c r="G16" s="183"/>
      <c r="H16" s="94"/>
      <c r="I16" s="94"/>
      <c r="J16" s="94"/>
      <c r="K16" s="94"/>
      <c r="L16" s="94"/>
      <c r="M16" s="94"/>
      <c r="N16" s="94"/>
      <c r="O16" s="94"/>
      <c r="P16" s="94"/>
      <c r="Q16" s="94"/>
      <c r="R16" s="94"/>
      <c r="S16" s="94"/>
      <c r="T16" s="94"/>
      <c r="U16" s="94"/>
      <c r="V16" s="94"/>
      <c r="W16" s="94"/>
      <c r="X16" s="94"/>
      <c r="Y16" s="94"/>
      <c r="Z16" s="94"/>
      <c r="AA16" s="94"/>
      <c r="AB16" s="94"/>
      <c r="AC16" s="94"/>
      <c r="AD16" s="148"/>
      <c r="AE16" s="147"/>
      <c r="AF16" s="94"/>
      <c r="AG16" s="94"/>
      <c r="AH16" s="94"/>
      <c r="AI16" s="94"/>
      <c r="AJ16" s="94"/>
      <c r="AK16" s="94"/>
      <c r="AL16" s="94"/>
      <c r="AM16" s="94"/>
      <c r="AN16" s="94"/>
      <c r="AO16" s="94"/>
      <c r="AP16" s="94"/>
      <c r="AQ16" s="94"/>
      <c r="AR16" s="94"/>
      <c r="AS16" s="94"/>
      <c r="AT16" s="94"/>
      <c r="AU16" s="94"/>
      <c r="AV16" s="94"/>
      <c r="AW16" s="148"/>
      <c r="AX16" s="147"/>
      <c r="AY16" s="94"/>
      <c r="AZ16" s="94"/>
      <c r="BA16" s="94"/>
      <c r="BB16" s="148"/>
      <c r="BC16" s="143"/>
      <c r="BD16" s="201" t="str">
        <f t="shared" si="1"/>
        <v>0 of 23</v>
      </c>
      <c r="BE16" s="196" t="str">
        <f t="shared" si="2"/>
        <v>---</v>
      </c>
      <c r="BF16" s="196" t="str">
        <f t="shared" si="3"/>
        <v>---</v>
      </c>
      <c r="BG16" s="196" t="str">
        <f t="shared" si="4"/>
        <v>---</v>
      </c>
      <c r="BH16" s="196" t="str">
        <f t="shared" si="5"/>
        <v>---</v>
      </c>
      <c r="BI16" s="195" t="str">
        <f t="shared" si="6"/>
        <v>---</v>
      </c>
      <c r="BJ16" s="202" t="str">
        <f t="shared" si="7"/>
        <v/>
      </c>
      <c r="BK16" s="148"/>
      <c r="BL16" s="160"/>
      <c r="BM16" s="19"/>
      <c r="BN16" s="19"/>
      <c r="BO16" s="19"/>
      <c r="BP16" s="19"/>
    </row>
    <row r="17" spans="1:68" s="18" customFormat="1" x14ac:dyDescent="0.3">
      <c r="A17" s="154"/>
      <c r="B17" s="118">
        <v>11</v>
      </c>
      <c r="C17" s="119" t="str">
        <f t="array" ref="C17">IF(IFERROR(INDEX('Roster Submission'!D$23:D$549,
  SMALL(
   IF('Roster Submission'!$C$23:$C$549&lt;&gt;"",
    ROW('Roster Submission'!C$23:C$549)-ROW('Roster Submission'!C$23)+1
   ),
   ROWS('Roster Submission'!$C$23:'Roster Submission'!C33)
  )
 ),"")=0,"",IFERROR(INDEX('Roster Submission'!D$23:D$549,
  SMALL(
   IF('Roster Submission'!$C$23:$C$549&lt;&gt;"",
    ROW('Roster Submission'!C$23:C$549)-ROW('Roster Submission'!C$23)+1
   ),
   ROWS('Roster Submission'!$C$23:'Roster Submission'!C33)
  )
 ),""))</f>
        <v/>
      </c>
      <c r="D17" s="119" t="str">
        <f t="array" ref="D17">IF(IFERROR(INDEX('Roster Submission'!E$23:E$549,
  SMALL(
   IF('Roster Submission'!$C$23:$C$549&lt;&gt;"",
    ROW('Roster Submission'!D$23:D$549)-ROW('Roster Submission'!D$23)+1
   ),
   ROWS('Roster Submission'!$C$23:'Roster Submission'!D33)
  )
 ),"")=0,"",IFERROR(INDEX('Roster Submission'!E$23:E$549,
  SMALL(
   IF('Roster Submission'!$C$23:$C$549&lt;&gt;"",
    ROW('Roster Submission'!D$23:D$549)-ROW('Roster Submission'!D$23)+1
   ),
   ROWS('Roster Submission'!$C$23:'Roster Submission'!D33)
  )
 ),""))</f>
        <v/>
      </c>
      <c r="E17" s="119" t="str">
        <f t="array" ref="E17">IF(IFERROR(INDEX('Roster Submission'!F$23:F$549,
  SMALL(
   IF('Roster Submission'!$C$23:$C$549&lt;&gt;"",
    ROW('Roster Submission'!E$23:E$549)-ROW('Roster Submission'!E$23)+1
   ),
   ROWS('Roster Submission'!$C$23:'Roster Submission'!E33)
  )
 ),"")=0,"",IFERROR(INDEX('Roster Submission'!F$23:F$549,
  SMALL(
   IF('Roster Submission'!$C$23:$C$549&lt;&gt;"",
    ROW('Roster Submission'!E$23:E$549)-ROW('Roster Submission'!E$23)+1
   ),
   ROWS('Roster Submission'!$C$23:'Roster Submission'!E33)
  )
 ),""))</f>
        <v/>
      </c>
      <c r="F17" s="184" t="str">
        <f t="shared" si="0"/>
        <v/>
      </c>
      <c r="G17" s="184"/>
      <c r="H17" s="36"/>
      <c r="I17" s="36"/>
      <c r="J17" s="36"/>
      <c r="K17" s="36"/>
      <c r="L17" s="36"/>
      <c r="M17" s="36"/>
      <c r="N17" s="36"/>
      <c r="O17" s="36"/>
      <c r="P17" s="36"/>
      <c r="Q17" s="36"/>
      <c r="R17" s="36"/>
      <c r="S17" s="36"/>
      <c r="T17" s="36"/>
      <c r="U17" s="36"/>
      <c r="V17" s="36"/>
      <c r="W17" s="36"/>
      <c r="X17" s="36"/>
      <c r="Y17" s="36"/>
      <c r="Z17" s="36"/>
      <c r="AA17" s="36"/>
      <c r="AB17" s="36"/>
      <c r="AC17" s="36"/>
      <c r="AD17" s="146"/>
      <c r="AE17" s="145"/>
      <c r="AF17" s="36"/>
      <c r="AG17" s="36"/>
      <c r="AH17" s="36"/>
      <c r="AI17" s="36"/>
      <c r="AJ17" s="36"/>
      <c r="AK17" s="36"/>
      <c r="AL17" s="36"/>
      <c r="AM17" s="36"/>
      <c r="AN17" s="36"/>
      <c r="AO17" s="36"/>
      <c r="AP17" s="36"/>
      <c r="AQ17" s="36"/>
      <c r="AR17" s="36"/>
      <c r="AS17" s="36"/>
      <c r="AT17" s="36"/>
      <c r="AU17" s="36"/>
      <c r="AV17" s="36"/>
      <c r="AW17" s="146"/>
      <c r="AX17" s="145"/>
      <c r="AY17" s="36"/>
      <c r="AZ17" s="36"/>
      <c r="BA17" s="36"/>
      <c r="BB17" s="146"/>
      <c r="BC17" s="142"/>
      <c r="BD17" s="203" t="str">
        <f t="shared" si="1"/>
        <v>0 of 23</v>
      </c>
      <c r="BE17" s="194" t="str">
        <f t="shared" si="2"/>
        <v>---</v>
      </c>
      <c r="BF17" s="194" t="str">
        <f t="shared" si="3"/>
        <v>---</v>
      </c>
      <c r="BG17" s="194" t="str">
        <f t="shared" si="4"/>
        <v>---</v>
      </c>
      <c r="BH17" s="194" t="str">
        <f t="shared" si="5"/>
        <v>---</v>
      </c>
      <c r="BI17" s="193" t="str">
        <f t="shared" si="6"/>
        <v>---</v>
      </c>
      <c r="BJ17" s="204" t="str">
        <f t="shared" si="7"/>
        <v/>
      </c>
      <c r="BK17" s="146"/>
      <c r="BL17" s="160"/>
      <c r="BM17" s="19"/>
      <c r="BN17" s="19"/>
      <c r="BO17" s="19"/>
      <c r="BP17" s="19"/>
    </row>
    <row r="18" spans="1:68" s="16" customFormat="1" x14ac:dyDescent="0.3">
      <c r="A18" s="155"/>
      <c r="B18" s="114">
        <v>12</v>
      </c>
      <c r="C18" s="115" t="str">
        <f t="array" ref="C18">IF(IFERROR(INDEX('Roster Submission'!D$23:D$549,
  SMALL(
   IF('Roster Submission'!$C$23:$C$549&lt;&gt;"",
    ROW('Roster Submission'!C$23:C$549)-ROW('Roster Submission'!C$23)+1
   ),
   ROWS('Roster Submission'!$C$23:'Roster Submission'!C34)
  )
 ),"")=0,"",IFERROR(INDEX('Roster Submission'!D$23:D$549,
  SMALL(
   IF('Roster Submission'!$C$23:$C$549&lt;&gt;"",
    ROW('Roster Submission'!C$23:C$549)-ROW('Roster Submission'!C$23)+1
   ),
   ROWS('Roster Submission'!$C$23:'Roster Submission'!C34)
  )
 ),""))</f>
        <v/>
      </c>
      <c r="D18" s="115" t="str">
        <f t="array" ref="D18">IF(IFERROR(INDEX('Roster Submission'!E$23:E$549,
  SMALL(
   IF('Roster Submission'!$C$23:$C$549&lt;&gt;"",
    ROW('Roster Submission'!D$23:D$549)-ROW('Roster Submission'!D$23)+1
   ),
   ROWS('Roster Submission'!$C$23:'Roster Submission'!D34)
  )
 ),"")=0,"",IFERROR(INDEX('Roster Submission'!E$23:E$549,
  SMALL(
   IF('Roster Submission'!$C$23:$C$549&lt;&gt;"",
    ROW('Roster Submission'!D$23:D$549)-ROW('Roster Submission'!D$23)+1
   ),
   ROWS('Roster Submission'!$C$23:'Roster Submission'!D34)
  )
 ),""))</f>
        <v/>
      </c>
      <c r="E18" s="115" t="str">
        <f t="array" ref="E18">IF(IFERROR(INDEX('Roster Submission'!F$23:F$549,
  SMALL(
   IF('Roster Submission'!$C$23:$C$549&lt;&gt;"",
    ROW('Roster Submission'!E$23:E$549)-ROW('Roster Submission'!E$23)+1
   ),
   ROWS('Roster Submission'!$C$23:'Roster Submission'!E34)
  )
 ),"")=0,"",IFERROR(INDEX('Roster Submission'!F$23:F$549,
  SMALL(
   IF('Roster Submission'!$C$23:$C$549&lt;&gt;"",
    ROW('Roster Submission'!E$23:E$549)-ROW('Roster Submission'!E$23)+1
   ),
   ROWS('Roster Submission'!$C$23:'Roster Submission'!E34)
  )
 ),""))</f>
        <v/>
      </c>
      <c r="F18" s="183" t="str">
        <f t="shared" si="0"/>
        <v/>
      </c>
      <c r="G18" s="183"/>
      <c r="H18" s="94"/>
      <c r="I18" s="94"/>
      <c r="J18" s="94"/>
      <c r="K18" s="94"/>
      <c r="L18" s="94"/>
      <c r="M18" s="94"/>
      <c r="N18" s="94"/>
      <c r="O18" s="94"/>
      <c r="P18" s="94"/>
      <c r="Q18" s="94"/>
      <c r="R18" s="94"/>
      <c r="S18" s="94"/>
      <c r="T18" s="94"/>
      <c r="U18" s="94"/>
      <c r="V18" s="94"/>
      <c r="W18" s="94"/>
      <c r="X18" s="94"/>
      <c r="Y18" s="94"/>
      <c r="Z18" s="94"/>
      <c r="AA18" s="94"/>
      <c r="AB18" s="94"/>
      <c r="AC18" s="94"/>
      <c r="AD18" s="148"/>
      <c r="AE18" s="147"/>
      <c r="AF18" s="94"/>
      <c r="AG18" s="94"/>
      <c r="AH18" s="94"/>
      <c r="AI18" s="94"/>
      <c r="AJ18" s="94"/>
      <c r="AK18" s="94"/>
      <c r="AL18" s="94"/>
      <c r="AM18" s="94"/>
      <c r="AN18" s="94"/>
      <c r="AO18" s="94"/>
      <c r="AP18" s="94"/>
      <c r="AQ18" s="94"/>
      <c r="AR18" s="94"/>
      <c r="AS18" s="94"/>
      <c r="AT18" s="94"/>
      <c r="AU18" s="94"/>
      <c r="AV18" s="94"/>
      <c r="AW18" s="148"/>
      <c r="AX18" s="147"/>
      <c r="AY18" s="94"/>
      <c r="AZ18" s="94"/>
      <c r="BA18" s="94"/>
      <c r="BB18" s="148"/>
      <c r="BC18" s="143"/>
      <c r="BD18" s="201" t="str">
        <f t="shared" si="1"/>
        <v>0 of 23</v>
      </c>
      <c r="BE18" s="196" t="str">
        <f t="shared" si="2"/>
        <v>---</v>
      </c>
      <c r="BF18" s="196" t="str">
        <f t="shared" si="3"/>
        <v>---</v>
      </c>
      <c r="BG18" s="196" t="str">
        <f t="shared" si="4"/>
        <v>---</v>
      </c>
      <c r="BH18" s="196" t="str">
        <f t="shared" si="5"/>
        <v>---</v>
      </c>
      <c r="BI18" s="195" t="str">
        <f t="shared" si="6"/>
        <v>---</v>
      </c>
      <c r="BJ18" s="202" t="str">
        <f t="shared" si="7"/>
        <v/>
      </c>
      <c r="BK18" s="148"/>
      <c r="BL18" s="161"/>
      <c r="BM18" s="17"/>
      <c r="BN18" s="17"/>
      <c r="BO18" s="17"/>
      <c r="BP18" s="17"/>
    </row>
    <row r="19" spans="1:68" s="14" customFormat="1" x14ac:dyDescent="0.3">
      <c r="A19" s="154"/>
      <c r="B19" s="118">
        <v>13</v>
      </c>
      <c r="C19" s="119" t="str">
        <f t="array" ref="C19">IF(IFERROR(INDEX('Roster Submission'!D$23:D$549,
  SMALL(
   IF('Roster Submission'!$C$23:$C$549&lt;&gt;"",
    ROW('Roster Submission'!C$23:C$549)-ROW('Roster Submission'!C$23)+1
   ),
   ROWS('Roster Submission'!$C$23:'Roster Submission'!C35)
  )
 ),"")=0,"",IFERROR(INDEX('Roster Submission'!D$23:D$549,
  SMALL(
   IF('Roster Submission'!$C$23:$C$549&lt;&gt;"",
    ROW('Roster Submission'!C$23:C$549)-ROW('Roster Submission'!C$23)+1
   ),
   ROWS('Roster Submission'!$C$23:'Roster Submission'!C35)
  )
 ),""))</f>
        <v/>
      </c>
      <c r="D19" s="119" t="str">
        <f t="array" ref="D19">IF(IFERROR(INDEX('Roster Submission'!E$23:E$549,
  SMALL(
   IF('Roster Submission'!$C$23:$C$549&lt;&gt;"",
    ROW('Roster Submission'!D$23:D$549)-ROW('Roster Submission'!D$23)+1
   ),
   ROWS('Roster Submission'!$C$23:'Roster Submission'!D35)
  )
 ),"")=0,"",IFERROR(INDEX('Roster Submission'!E$23:E$549,
  SMALL(
   IF('Roster Submission'!$C$23:$C$549&lt;&gt;"",
    ROW('Roster Submission'!D$23:D$549)-ROW('Roster Submission'!D$23)+1
   ),
   ROWS('Roster Submission'!$C$23:'Roster Submission'!D35)
  )
 ),""))</f>
        <v/>
      </c>
      <c r="E19" s="119" t="str">
        <f t="array" ref="E19">IF(IFERROR(INDEX('Roster Submission'!F$23:F$549,
  SMALL(
   IF('Roster Submission'!$C$23:$C$549&lt;&gt;"",
    ROW('Roster Submission'!E$23:E$549)-ROW('Roster Submission'!E$23)+1
   ),
   ROWS('Roster Submission'!$C$23:'Roster Submission'!E35)
  )
 ),"")=0,"",IFERROR(INDEX('Roster Submission'!F$23:F$549,
  SMALL(
   IF('Roster Submission'!$C$23:$C$549&lt;&gt;"",
    ROW('Roster Submission'!E$23:E$549)-ROW('Roster Submission'!E$23)+1
   ),
   ROWS('Roster Submission'!$C$23:'Roster Submission'!E35)
  )
 ),""))</f>
        <v/>
      </c>
      <c r="F19" s="184" t="str">
        <f t="shared" si="0"/>
        <v/>
      </c>
      <c r="G19" s="184"/>
      <c r="H19" s="36"/>
      <c r="I19" s="36"/>
      <c r="J19" s="36"/>
      <c r="K19" s="36"/>
      <c r="L19" s="36"/>
      <c r="M19" s="36"/>
      <c r="N19" s="36"/>
      <c r="O19" s="36"/>
      <c r="P19" s="36"/>
      <c r="Q19" s="36"/>
      <c r="R19" s="36"/>
      <c r="S19" s="36"/>
      <c r="T19" s="36"/>
      <c r="U19" s="36"/>
      <c r="V19" s="36"/>
      <c r="W19" s="36"/>
      <c r="X19" s="36"/>
      <c r="Y19" s="36"/>
      <c r="Z19" s="36"/>
      <c r="AA19" s="36"/>
      <c r="AB19" s="36"/>
      <c r="AC19" s="36"/>
      <c r="AD19" s="146"/>
      <c r="AE19" s="145"/>
      <c r="AF19" s="36"/>
      <c r="AG19" s="36"/>
      <c r="AH19" s="36"/>
      <c r="AI19" s="36"/>
      <c r="AJ19" s="36"/>
      <c r="AK19" s="36"/>
      <c r="AL19" s="36"/>
      <c r="AM19" s="36"/>
      <c r="AN19" s="36"/>
      <c r="AO19" s="36"/>
      <c r="AP19" s="36"/>
      <c r="AQ19" s="36"/>
      <c r="AR19" s="36"/>
      <c r="AS19" s="36"/>
      <c r="AT19" s="36"/>
      <c r="AU19" s="36"/>
      <c r="AV19" s="36"/>
      <c r="AW19" s="146"/>
      <c r="AX19" s="145"/>
      <c r="AY19" s="36"/>
      <c r="AZ19" s="36"/>
      <c r="BA19" s="36"/>
      <c r="BB19" s="146"/>
      <c r="BC19" s="142"/>
      <c r="BD19" s="203" t="str">
        <f t="shared" si="1"/>
        <v>0 of 23</v>
      </c>
      <c r="BE19" s="194" t="str">
        <f t="shared" si="2"/>
        <v>---</v>
      </c>
      <c r="BF19" s="194" t="str">
        <f t="shared" si="3"/>
        <v>---</v>
      </c>
      <c r="BG19" s="194" t="str">
        <f t="shared" si="4"/>
        <v>---</v>
      </c>
      <c r="BH19" s="194" t="str">
        <f t="shared" si="5"/>
        <v>---</v>
      </c>
      <c r="BI19" s="193" t="str">
        <f t="shared" si="6"/>
        <v>---</v>
      </c>
      <c r="BJ19" s="204" t="str">
        <f t="shared" si="7"/>
        <v/>
      </c>
      <c r="BK19" s="146"/>
      <c r="BL19" s="77"/>
      <c r="BM19" s="15"/>
      <c r="BN19" s="15"/>
      <c r="BO19" s="15"/>
      <c r="BP19" s="15"/>
    </row>
    <row r="20" spans="1:68" s="14" customFormat="1" x14ac:dyDescent="0.3">
      <c r="A20" s="154"/>
      <c r="B20" s="114">
        <v>14</v>
      </c>
      <c r="C20" s="115" t="str">
        <f t="array" ref="C20">IF(IFERROR(INDEX('Roster Submission'!D$23:D$549,
  SMALL(
   IF('Roster Submission'!$C$23:$C$549&lt;&gt;"",
    ROW('Roster Submission'!C$23:C$549)-ROW('Roster Submission'!C$23)+1
   ),
   ROWS('Roster Submission'!$C$23:'Roster Submission'!C36)
  )
 ),"")=0,"",IFERROR(INDEX('Roster Submission'!D$23:D$549,
  SMALL(
   IF('Roster Submission'!$C$23:$C$549&lt;&gt;"",
    ROW('Roster Submission'!C$23:C$549)-ROW('Roster Submission'!C$23)+1
   ),
   ROWS('Roster Submission'!$C$23:'Roster Submission'!C36)
  )
 ),""))</f>
        <v/>
      </c>
      <c r="D20" s="115" t="str">
        <f t="array" ref="D20">IF(IFERROR(INDEX('Roster Submission'!E$23:E$549,
  SMALL(
   IF('Roster Submission'!$C$23:$C$549&lt;&gt;"",
    ROW('Roster Submission'!D$23:D$549)-ROW('Roster Submission'!D$23)+1
   ),
   ROWS('Roster Submission'!$C$23:'Roster Submission'!D36)
  )
 ),"")=0,"",IFERROR(INDEX('Roster Submission'!E$23:E$549,
  SMALL(
   IF('Roster Submission'!$C$23:$C$549&lt;&gt;"",
    ROW('Roster Submission'!D$23:D$549)-ROW('Roster Submission'!D$23)+1
   ),
   ROWS('Roster Submission'!$C$23:'Roster Submission'!D36)
  )
 ),""))</f>
        <v/>
      </c>
      <c r="E20" s="115" t="str">
        <f t="array" ref="E20">IF(IFERROR(INDEX('Roster Submission'!F$23:F$549,
  SMALL(
   IF('Roster Submission'!$C$23:$C$549&lt;&gt;"",
    ROW('Roster Submission'!E$23:E$549)-ROW('Roster Submission'!E$23)+1
   ),
   ROWS('Roster Submission'!$C$23:'Roster Submission'!E36)
  )
 ),"")=0,"",IFERROR(INDEX('Roster Submission'!F$23:F$549,
  SMALL(
   IF('Roster Submission'!$C$23:$C$549&lt;&gt;"",
    ROW('Roster Submission'!E$23:E$549)-ROW('Roster Submission'!E$23)+1
   ),
   ROWS('Roster Submission'!$C$23:'Roster Submission'!E36)
  )
 ),""))</f>
        <v/>
      </c>
      <c r="F20" s="183" t="str">
        <f t="shared" si="0"/>
        <v/>
      </c>
      <c r="G20" s="183"/>
      <c r="H20" s="94"/>
      <c r="I20" s="94"/>
      <c r="J20" s="94"/>
      <c r="K20" s="94"/>
      <c r="L20" s="94"/>
      <c r="M20" s="94"/>
      <c r="N20" s="94"/>
      <c r="O20" s="94"/>
      <c r="P20" s="94"/>
      <c r="Q20" s="94"/>
      <c r="R20" s="94"/>
      <c r="S20" s="94"/>
      <c r="T20" s="94"/>
      <c r="U20" s="94"/>
      <c r="V20" s="94"/>
      <c r="W20" s="94"/>
      <c r="X20" s="94"/>
      <c r="Y20" s="94"/>
      <c r="Z20" s="94"/>
      <c r="AA20" s="94"/>
      <c r="AB20" s="94"/>
      <c r="AC20" s="94"/>
      <c r="AD20" s="148"/>
      <c r="AE20" s="147"/>
      <c r="AF20" s="94"/>
      <c r="AG20" s="94"/>
      <c r="AH20" s="94"/>
      <c r="AI20" s="94"/>
      <c r="AJ20" s="94"/>
      <c r="AK20" s="94"/>
      <c r="AL20" s="94"/>
      <c r="AM20" s="94"/>
      <c r="AN20" s="94"/>
      <c r="AO20" s="94"/>
      <c r="AP20" s="94"/>
      <c r="AQ20" s="94"/>
      <c r="AR20" s="94"/>
      <c r="AS20" s="94"/>
      <c r="AT20" s="94"/>
      <c r="AU20" s="94"/>
      <c r="AV20" s="94"/>
      <c r="AW20" s="148"/>
      <c r="AX20" s="147"/>
      <c r="AY20" s="94"/>
      <c r="AZ20" s="94"/>
      <c r="BA20" s="94"/>
      <c r="BB20" s="148"/>
      <c r="BC20" s="143"/>
      <c r="BD20" s="201" t="str">
        <f t="shared" si="1"/>
        <v>0 of 23</v>
      </c>
      <c r="BE20" s="196" t="str">
        <f t="shared" si="2"/>
        <v>---</v>
      </c>
      <c r="BF20" s="196" t="str">
        <f t="shared" si="3"/>
        <v>---</v>
      </c>
      <c r="BG20" s="196" t="str">
        <f t="shared" si="4"/>
        <v>---</v>
      </c>
      <c r="BH20" s="196" t="str">
        <f t="shared" si="5"/>
        <v>---</v>
      </c>
      <c r="BI20" s="195" t="str">
        <f t="shared" si="6"/>
        <v>---</v>
      </c>
      <c r="BJ20" s="202" t="str">
        <f t="shared" si="7"/>
        <v/>
      </c>
      <c r="BK20" s="148"/>
      <c r="BL20" s="77"/>
      <c r="BM20" s="15"/>
      <c r="BN20" s="15"/>
      <c r="BO20" s="15"/>
      <c r="BP20" s="15"/>
    </row>
    <row r="21" spans="1:68" s="14" customFormat="1" x14ac:dyDescent="0.3">
      <c r="A21" s="154"/>
      <c r="B21" s="118">
        <v>15</v>
      </c>
      <c r="C21" s="119" t="str">
        <f t="array" ref="C21">IF(IFERROR(INDEX('Roster Submission'!D$23:D$549,
  SMALL(
   IF('Roster Submission'!$C$23:$C$549&lt;&gt;"",
    ROW('Roster Submission'!C$23:C$549)-ROW('Roster Submission'!C$23)+1
   ),
   ROWS('Roster Submission'!$C$23:'Roster Submission'!C37)
  )
 ),"")=0,"",IFERROR(INDEX('Roster Submission'!D$23:D$549,
  SMALL(
   IF('Roster Submission'!$C$23:$C$549&lt;&gt;"",
    ROW('Roster Submission'!C$23:C$549)-ROW('Roster Submission'!C$23)+1
   ),
   ROWS('Roster Submission'!$C$23:'Roster Submission'!C37)
  )
 ),""))</f>
        <v/>
      </c>
      <c r="D21" s="119" t="str">
        <f t="array" ref="D21">IF(IFERROR(INDEX('Roster Submission'!E$23:E$549,
  SMALL(
   IF('Roster Submission'!$C$23:$C$549&lt;&gt;"",
    ROW('Roster Submission'!D$23:D$549)-ROW('Roster Submission'!D$23)+1
   ),
   ROWS('Roster Submission'!$C$23:'Roster Submission'!D37)
  )
 ),"")=0,"",IFERROR(INDEX('Roster Submission'!E$23:E$549,
  SMALL(
   IF('Roster Submission'!$C$23:$C$549&lt;&gt;"",
    ROW('Roster Submission'!D$23:D$549)-ROW('Roster Submission'!D$23)+1
   ),
   ROWS('Roster Submission'!$C$23:'Roster Submission'!D37)
  )
 ),""))</f>
        <v/>
      </c>
      <c r="E21" s="119" t="str">
        <f t="array" ref="E21">IF(IFERROR(INDEX('Roster Submission'!F$23:F$549,
  SMALL(
   IF('Roster Submission'!$C$23:$C$549&lt;&gt;"",
    ROW('Roster Submission'!E$23:E$549)-ROW('Roster Submission'!E$23)+1
   ),
   ROWS('Roster Submission'!$C$23:'Roster Submission'!E37)
  )
 ),"")=0,"",IFERROR(INDEX('Roster Submission'!F$23:F$549,
  SMALL(
   IF('Roster Submission'!$C$23:$C$549&lt;&gt;"",
    ROW('Roster Submission'!E$23:E$549)-ROW('Roster Submission'!E$23)+1
   ),
   ROWS('Roster Submission'!$C$23:'Roster Submission'!E37)
  )
 ),""))</f>
        <v/>
      </c>
      <c r="F21" s="184" t="str">
        <f t="shared" si="0"/>
        <v/>
      </c>
      <c r="G21" s="184"/>
      <c r="H21" s="36"/>
      <c r="I21" s="36"/>
      <c r="J21" s="36"/>
      <c r="K21" s="36"/>
      <c r="L21" s="36"/>
      <c r="M21" s="36"/>
      <c r="N21" s="36"/>
      <c r="O21" s="36"/>
      <c r="P21" s="36"/>
      <c r="Q21" s="36"/>
      <c r="R21" s="36"/>
      <c r="S21" s="36"/>
      <c r="T21" s="36"/>
      <c r="U21" s="36"/>
      <c r="V21" s="36"/>
      <c r="W21" s="36"/>
      <c r="X21" s="36"/>
      <c r="Y21" s="36"/>
      <c r="Z21" s="36"/>
      <c r="AA21" s="36"/>
      <c r="AB21" s="36"/>
      <c r="AC21" s="36"/>
      <c r="AD21" s="146"/>
      <c r="AE21" s="145"/>
      <c r="AF21" s="36"/>
      <c r="AG21" s="36"/>
      <c r="AH21" s="36"/>
      <c r="AI21" s="36"/>
      <c r="AJ21" s="36"/>
      <c r="AK21" s="36"/>
      <c r="AL21" s="36"/>
      <c r="AM21" s="36"/>
      <c r="AN21" s="36"/>
      <c r="AO21" s="36"/>
      <c r="AP21" s="36"/>
      <c r="AQ21" s="36"/>
      <c r="AR21" s="36"/>
      <c r="AS21" s="36"/>
      <c r="AT21" s="36"/>
      <c r="AU21" s="36"/>
      <c r="AV21" s="36"/>
      <c r="AW21" s="146"/>
      <c r="AX21" s="145"/>
      <c r="AY21" s="36"/>
      <c r="AZ21" s="36"/>
      <c r="BA21" s="36"/>
      <c r="BB21" s="146"/>
      <c r="BC21" s="142"/>
      <c r="BD21" s="203" t="str">
        <f t="shared" si="1"/>
        <v>0 of 23</v>
      </c>
      <c r="BE21" s="194" t="str">
        <f t="shared" si="2"/>
        <v>---</v>
      </c>
      <c r="BF21" s="194" t="str">
        <f t="shared" si="3"/>
        <v>---</v>
      </c>
      <c r="BG21" s="194" t="str">
        <f t="shared" si="4"/>
        <v>---</v>
      </c>
      <c r="BH21" s="194" t="str">
        <f t="shared" si="5"/>
        <v>---</v>
      </c>
      <c r="BI21" s="193" t="str">
        <f t="shared" si="6"/>
        <v>---</v>
      </c>
      <c r="BJ21" s="204" t="str">
        <f t="shared" si="7"/>
        <v/>
      </c>
      <c r="BK21" s="146"/>
      <c r="BL21" s="77"/>
      <c r="BM21" s="15"/>
      <c r="BN21" s="15"/>
      <c r="BO21" s="15"/>
      <c r="BP21" s="15"/>
    </row>
    <row r="22" spans="1:68" s="14" customFormat="1" x14ac:dyDescent="0.3">
      <c r="A22" s="154"/>
      <c r="B22" s="114">
        <v>16</v>
      </c>
      <c r="C22" s="115" t="str">
        <f t="array" ref="C22">IF(IFERROR(INDEX('Roster Submission'!D$23:D$549,
  SMALL(
   IF('Roster Submission'!$C$23:$C$549&lt;&gt;"",
    ROW('Roster Submission'!C$23:C$549)-ROW('Roster Submission'!C$23)+1
   ),
   ROWS('Roster Submission'!$C$23:'Roster Submission'!C38)
  )
 ),"")=0,"",IFERROR(INDEX('Roster Submission'!D$23:D$549,
  SMALL(
   IF('Roster Submission'!$C$23:$C$549&lt;&gt;"",
    ROW('Roster Submission'!C$23:C$549)-ROW('Roster Submission'!C$23)+1
   ),
   ROWS('Roster Submission'!$C$23:'Roster Submission'!C38)
  )
 ),""))</f>
        <v/>
      </c>
      <c r="D22" s="115" t="str">
        <f t="array" ref="D22">IF(IFERROR(INDEX('Roster Submission'!E$23:E$549,
  SMALL(
   IF('Roster Submission'!$C$23:$C$549&lt;&gt;"",
    ROW('Roster Submission'!D$23:D$549)-ROW('Roster Submission'!D$23)+1
   ),
   ROWS('Roster Submission'!$C$23:'Roster Submission'!D38)
  )
 ),"")=0,"",IFERROR(INDEX('Roster Submission'!E$23:E$549,
  SMALL(
   IF('Roster Submission'!$C$23:$C$549&lt;&gt;"",
    ROW('Roster Submission'!D$23:D$549)-ROW('Roster Submission'!D$23)+1
   ),
   ROWS('Roster Submission'!$C$23:'Roster Submission'!D38)
  )
 ),""))</f>
        <v/>
      </c>
      <c r="E22" s="115" t="str">
        <f t="array" ref="E22">IF(IFERROR(INDEX('Roster Submission'!F$23:F$549,
  SMALL(
   IF('Roster Submission'!$C$23:$C$549&lt;&gt;"",
    ROW('Roster Submission'!E$23:E$549)-ROW('Roster Submission'!E$23)+1
   ),
   ROWS('Roster Submission'!$C$23:'Roster Submission'!E38)
  )
 ),"")=0,"",IFERROR(INDEX('Roster Submission'!F$23:F$549,
  SMALL(
   IF('Roster Submission'!$C$23:$C$549&lt;&gt;"",
    ROW('Roster Submission'!E$23:E$549)-ROW('Roster Submission'!E$23)+1
   ),
   ROWS('Roster Submission'!$C$23:'Roster Submission'!E38)
  )
 ),""))</f>
        <v/>
      </c>
      <c r="F22" s="183" t="str">
        <f t="shared" si="0"/>
        <v/>
      </c>
      <c r="G22" s="183"/>
      <c r="H22" s="94"/>
      <c r="I22" s="94"/>
      <c r="J22" s="94"/>
      <c r="K22" s="94"/>
      <c r="L22" s="94"/>
      <c r="M22" s="94"/>
      <c r="N22" s="94"/>
      <c r="O22" s="94"/>
      <c r="P22" s="94"/>
      <c r="Q22" s="94"/>
      <c r="R22" s="94"/>
      <c r="S22" s="94"/>
      <c r="T22" s="94"/>
      <c r="U22" s="94"/>
      <c r="V22" s="94"/>
      <c r="W22" s="94"/>
      <c r="X22" s="94"/>
      <c r="Y22" s="94"/>
      <c r="Z22" s="94"/>
      <c r="AA22" s="94"/>
      <c r="AB22" s="94"/>
      <c r="AC22" s="94"/>
      <c r="AD22" s="148"/>
      <c r="AE22" s="147"/>
      <c r="AF22" s="94"/>
      <c r="AG22" s="94"/>
      <c r="AH22" s="94"/>
      <c r="AI22" s="94"/>
      <c r="AJ22" s="94"/>
      <c r="AK22" s="94"/>
      <c r="AL22" s="94"/>
      <c r="AM22" s="94"/>
      <c r="AN22" s="94"/>
      <c r="AO22" s="94"/>
      <c r="AP22" s="94"/>
      <c r="AQ22" s="94"/>
      <c r="AR22" s="94"/>
      <c r="AS22" s="94"/>
      <c r="AT22" s="94"/>
      <c r="AU22" s="94"/>
      <c r="AV22" s="94"/>
      <c r="AW22" s="148"/>
      <c r="AX22" s="147"/>
      <c r="AY22" s="94"/>
      <c r="AZ22" s="94"/>
      <c r="BA22" s="94"/>
      <c r="BB22" s="148"/>
      <c r="BC22" s="143"/>
      <c r="BD22" s="201" t="str">
        <f t="shared" si="1"/>
        <v>0 of 23</v>
      </c>
      <c r="BE22" s="196" t="str">
        <f t="shared" si="2"/>
        <v>---</v>
      </c>
      <c r="BF22" s="196" t="str">
        <f t="shared" si="3"/>
        <v>---</v>
      </c>
      <c r="BG22" s="196" t="str">
        <f t="shared" si="4"/>
        <v>---</v>
      </c>
      <c r="BH22" s="196" t="str">
        <f t="shared" si="5"/>
        <v>---</v>
      </c>
      <c r="BI22" s="195" t="str">
        <f t="shared" si="6"/>
        <v>---</v>
      </c>
      <c r="BJ22" s="202" t="str">
        <f t="shared" si="7"/>
        <v/>
      </c>
      <c r="BK22" s="148"/>
      <c r="BL22" s="77"/>
      <c r="BM22" s="15"/>
      <c r="BN22" s="15"/>
      <c r="BO22" s="15"/>
      <c r="BP22" s="15"/>
    </row>
    <row r="23" spans="1:68" s="14" customFormat="1" x14ac:dyDescent="0.3">
      <c r="A23" s="154"/>
      <c r="B23" s="118">
        <v>17</v>
      </c>
      <c r="C23" s="119" t="str">
        <f t="array" ref="C23">IF(IFERROR(INDEX('Roster Submission'!D$23:D$549,
  SMALL(
   IF('Roster Submission'!$C$23:$C$549&lt;&gt;"",
    ROW('Roster Submission'!C$23:C$549)-ROW('Roster Submission'!C$23)+1
   ),
   ROWS('Roster Submission'!$C$23:'Roster Submission'!C39)
  )
 ),"")=0,"",IFERROR(INDEX('Roster Submission'!D$23:D$549,
  SMALL(
   IF('Roster Submission'!$C$23:$C$549&lt;&gt;"",
    ROW('Roster Submission'!C$23:C$549)-ROW('Roster Submission'!C$23)+1
   ),
   ROWS('Roster Submission'!$C$23:'Roster Submission'!C39)
  )
 ),""))</f>
        <v/>
      </c>
      <c r="D23" s="119" t="str">
        <f t="array" ref="D23">IF(IFERROR(INDEX('Roster Submission'!E$23:E$549,
  SMALL(
   IF('Roster Submission'!$C$23:$C$549&lt;&gt;"",
    ROW('Roster Submission'!D$23:D$549)-ROW('Roster Submission'!D$23)+1
   ),
   ROWS('Roster Submission'!$C$23:'Roster Submission'!D39)
  )
 ),"")=0,"",IFERROR(INDEX('Roster Submission'!E$23:E$549,
  SMALL(
   IF('Roster Submission'!$C$23:$C$549&lt;&gt;"",
    ROW('Roster Submission'!D$23:D$549)-ROW('Roster Submission'!D$23)+1
   ),
   ROWS('Roster Submission'!$C$23:'Roster Submission'!D39)
  )
 ),""))</f>
        <v/>
      </c>
      <c r="E23" s="119" t="str">
        <f t="array" ref="E23">IF(IFERROR(INDEX('Roster Submission'!F$23:F$549,
  SMALL(
   IF('Roster Submission'!$C$23:$C$549&lt;&gt;"",
    ROW('Roster Submission'!E$23:E$549)-ROW('Roster Submission'!E$23)+1
   ),
   ROWS('Roster Submission'!$C$23:'Roster Submission'!E39)
  )
 ),"")=0,"",IFERROR(INDEX('Roster Submission'!F$23:F$549,
  SMALL(
   IF('Roster Submission'!$C$23:$C$549&lt;&gt;"",
    ROW('Roster Submission'!E$23:E$549)-ROW('Roster Submission'!E$23)+1
   ),
   ROWS('Roster Submission'!$C$23:'Roster Submission'!E39)
  )
 ),""))</f>
        <v/>
      </c>
      <c r="F23" s="184" t="str">
        <f t="shared" si="0"/>
        <v/>
      </c>
      <c r="G23" s="184"/>
      <c r="H23" s="36"/>
      <c r="I23" s="36"/>
      <c r="J23" s="36"/>
      <c r="K23" s="36"/>
      <c r="L23" s="36"/>
      <c r="M23" s="36"/>
      <c r="N23" s="36"/>
      <c r="O23" s="36"/>
      <c r="P23" s="36"/>
      <c r="Q23" s="36"/>
      <c r="R23" s="36"/>
      <c r="S23" s="36"/>
      <c r="T23" s="36"/>
      <c r="U23" s="36"/>
      <c r="V23" s="36"/>
      <c r="W23" s="36"/>
      <c r="X23" s="36"/>
      <c r="Y23" s="36"/>
      <c r="Z23" s="36"/>
      <c r="AA23" s="36"/>
      <c r="AB23" s="36"/>
      <c r="AC23" s="36"/>
      <c r="AD23" s="146"/>
      <c r="AE23" s="145"/>
      <c r="AF23" s="36"/>
      <c r="AG23" s="36"/>
      <c r="AH23" s="36"/>
      <c r="AI23" s="36"/>
      <c r="AJ23" s="36"/>
      <c r="AK23" s="36"/>
      <c r="AL23" s="36"/>
      <c r="AM23" s="36"/>
      <c r="AN23" s="36"/>
      <c r="AO23" s="36"/>
      <c r="AP23" s="36"/>
      <c r="AQ23" s="36"/>
      <c r="AR23" s="36"/>
      <c r="AS23" s="36"/>
      <c r="AT23" s="36"/>
      <c r="AU23" s="36"/>
      <c r="AV23" s="36"/>
      <c r="AW23" s="146"/>
      <c r="AX23" s="145"/>
      <c r="AY23" s="36"/>
      <c r="AZ23" s="36"/>
      <c r="BA23" s="36"/>
      <c r="BB23" s="146"/>
      <c r="BC23" s="142"/>
      <c r="BD23" s="203" t="str">
        <f t="shared" si="1"/>
        <v>0 of 23</v>
      </c>
      <c r="BE23" s="194" t="str">
        <f t="shared" si="2"/>
        <v>---</v>
      </c>
      <c r="BF23" s="194" t="str">
        <f t="shared" si="3"/>
        <v>---</v>
      </c>
      <c r="BG23" s="194" t="str">
        <f t="shared" si="4"/>
        <v>---</v>
      </c>
      <c r="BH23" s="194" t="str">
        <f t="shared" si="5"/>
        <v>---</v>
      </c>
      <c r="BI23" s="193" t="str">
        <f t="shared" si="6"/>
        <v>---</v>
      </c>
      <c r="BJ23" s="204" t="str">
        <f t="shared" si="7"/>
        <v/>
      </c>
      <c r="BK23" s="146"/>
      <c r="BL23" s="77"/>
      <c r="BM23" s="15"/>
      <c r="BN23" s="15"/>
      <c r="BO23" s="15"/>
      <c r="BP23" s="15"/>
    </row>
    <row r="24" spans="1:68" s="14" customFormat="1" x14ac:dyDescent="0.3">
      <c r="A24" s="154"/>
      <c r="B24" s="114">
        <v>18</v>
      </c>
      <c r="C24" s="115" t="str">
        <f t="array" ref="C24">IF(IFERROR(INDEX('Roster Submission'!D$23:D$549,
  SMALL(
   IF('Roster Submission'!$C$23:$C$549&lt;&gt;"",
    ROW('Roster Submission'!C$23:C$549)-ROW('Roster Submission'!C$23)+1
   ),
   ROWS('Roster Submission'!$C$23:'Roster Submission'!C40)
  )
 ),"")=0,"",IFERROR(INDEX('Roster Submission'!D$23:D$549,
  SMALL(
   IF('Roster Submission'!$C$23:$C$549&lt;&gt;"",
    ROW('Roster Submission'!C$23:C$549)-ROW('Roster Submission'!C$23)+1
   ),
   ROWS('Roster Submission'!$C$23:'Roster Submission'!C40)
  )
 ),""))</f>
        <v/>
      </c>
      <c r="D24" s="115" t="str">
        <f t="array" ref="D24">IF(IFERROR(INDEX('Roster Submission'!E$23:E$549,
  SMALL(
   IF('Roster Submission'!$C$23:$C$549&lt;&gt;"",
    ROW('Roster Submission'!D$23:D$549)-ROW('Roster Submission'!D$23)+1
   ),
   ROWS('Roster Submission'!$C$23:'Roster Submission'!D40)
  )
 ),"")=0,"",IFERROR(INDEX('Roster Submission'!E$23:E$549,
  SMALL(
   IF('Roster Submission'!$C$23:$C$549&lt;&gt;"",
    ROW('Roster Submission'!D$23:D$549)-ROW('Roster Submission'!D$23)+1
   ),
   ROWS('Roster Submission'!$C$23:'Roster Submission'!D40)
  )
 ),""))</f>
        <v/>
      </c>
      <c r="E24" s="115" t="str">
        <f t="array" ref="E24">IF(IFERROR(INDEX('Roster Submission'!F$23:F$549,
  SMALL(
   IF('Roster Submission'!$C$23:$C$549&lt;&gt;"",
    ROW('Roster Submission'!E$23:E$549)-ROW('Roster Submission'!E$23)+1
   ),
   ROWS('Roster Submission'!$C$23:'Roster Submission'!E40)
  )
 ),"")=0,"",IFERROR(INDEX('Roster Submission'!F$23:F$549,
  SMALL(
   IF('Roster Submission'!$C$23:$C$549&lt;&gt;"",
    ROW('Roster Submission'!E$23:E$549)-ROW('Roster Submission'!E$23)+1
   ),
   ROWS('Roster Submission'!$C$23:'Roster Submission'!E40)
  )
 ),""))</f>
        <v/>
      </c>
      <c r="F24" s="183" t="str">
        <f t="shared" si="0"/>
        <v/>
      </c>
      <c r="G24" s="183"/>
      <c r="H24" s="94"/>
      <c r="I24" s="94"/>
      <c r="J24" s="94"/>
      <c r="K24" s="94"/>
      <c r="L24" s="94"/>
      <c r="M24" s="94"/>
      <c r="N24" s="94"/>
      <c r="O24" s="94"/>
      <c r="P24" s="94"/>
      <c r="Q24" s="94"/>
      <c r="R24" s="94"/>
      <c r="S24" s="94"/>
      <c r="T24" s="94"/>
      <c r="U24" s="94"/>
      <c r="V24" s="94"/>
      <c r="W24" s="94"/>
      <c r="X24" s="94"/>
      <c r="Y24" s="94"/>
      <c r="Z24" s="94"/>
      <c r="AA24" s="94"/>
      <c r="AB24" s="94"/>
      <c r="AC24" s="94"/>
      <c r="AD24" s="148"/>
      <c r="AE24" s="147"/>
      <c r="AF24" s="94"/>
      <c r="AG24" s="94"/>
      <c r="AH24" s="94"/>
      <c r="AI24" s="94"/>
      <c r="AJ24" s="94"/>
      <c r="AK24" s="94"/>
      <c r="AL24" s="94"/>
      <c r="AM24" s="94"/>
      <c r="AN24" s="94"/>
      <c r="AO24" s="94"/>
      <c r="AP24" s="94"/>
      <c r="AQ24" s="94"/>
      <c r="AR24" s="94"/>
      <c r="AS24" s="94"/>
      <c r="AT24" s="94"/>
      <c r="AU24" s="94"/>
      <c r="AV24" s="94"/>
      <c r="AW24" s="148"/>
      <c r="AX24" s="147"/>
      <c r="AY24" s="94"/>
      <c r="AZ24" s="94"/>
      <c r="BA24" s="94"/>
      <c r="BB24" s="148"/>
      <c r="BC24" s="143"/>
      <c r="BD24" s="201" t="str">
        <f t="shared" si="1"/>
        <v>0 of 23</v>
      </c>
      <c r="BE24" s="196" t="str">
        <f t="shared" si="2"/>
        <v>---</v>
      </c>
      <c r="BF24" s="196" t="str">
        <f t="shared" si="3"/>
        <v>---</v>
      </c>
      <c r="BG24" s="196" t="str">
        <f t="shared" si="4"/>
        <v>---</v>
      </c>
      <c r="BH24" s="196" t="str">
        <f t="shared" si="5"/>
        <v>---</v>
      </c>
      <c r="BI24" s="195" t="str">
        <f t="shared" si="6"/>
        <v>---</v>
      </c>
      <c r="BJ24" s="202" t="str">
        <f t="shared" si="7"/>
        <v/>
      </c>
      <c r="BK24" s="148"/>
      <c r="BL24" s="77"/>
      <c r="BM24" s="15"/>
      <c r="BN24" s="15"/>
      <c r="BO24" s="15"/>
      <c r="BP24" s="15"/>
    </row>
    <row r="25" spans="1:68" s="14" customFormat="1" x14ac:dyDescent="0.3">
      <c r="A25" s="154"/>
      <c r="B25" s="118">
        <v>19</v>
      </c>
      <c r="C25" s="119" t="str">
        <f t="array" ref="C25">IF(IFERROR(INDEX('Roster Submission'!D$23:D$549,
  SMALL(
   IF('Roster Submission'!$C$23:$C$549&lt;&gt;"",
    ROW('Roster Submission'!C$23:C$549)-ROW('Roster Submission'!C$23)+1
   ),
   ROWS('Roster Submission'!$C$23:'Roster Submission'!C41)
  )
 ),"")=0,"",IFERROR(INDEX('Roster Submission'!D$23:D$549,
  SMALL(
   IF('Roster Submission'!$C$23:$C$549&lt;&gt;"",
    ROW('Roster Submission'!C$23:C$549)-ROW('Roster Submission'!C$23)+1
   ),
   ROWS('Roster Submission'!$C$23:'Roster Submission'!C41)
  )
 ),""))</f>
        <v/>
      </c>
      <c r="D25" s="119" t="str">
        <f t="array" ref="D25">IF(IFERROR(INDEX('Roster Submission'!E$23:E$549,
  SMALL(
   IF('Roster Submission'!$C$23:$C$549&lt;&gt;"",
    ROW('Roster Submission'!D$23:D$549)-ROW('Roster Submission'!D$23)+1
   ),
   ROWS('Roster Submission'!$C$23:'Roster Submission'!D41)
  )
 ),"")=0,"",IFERROR(INDEX('Roster Submission'!E$23:E$549,
  SMALL(
   IF('Roster Submission'!$C$23:$C$549&lt;&gt;"",
    ROW('Roster Submission'!D$23:D$549)-ROW('Roster Submission'!D$23)+1
   ),
   ROWS('Roster Submission'!$C$23:'Roster Submission'!D41)
  )
 ),""))</f>
        <v/>
      </c>
      <c r="E25" s="119" t="str">
        <f t="array" ref="E25">IF(IFERROR(INDEX('Roster Submission'!F$23:F$549,
  SMALL(
   IF('Roster Submission'!$C$23:$C$549&lt;&gt;"",
    ROW('Roster Submission'!E$23:E$549)-ROW('Roster Submission'!E$23)+1
   ),
   ROWS('Roster Submission'!$C$23:'Roster Submission'!E41)
  )
 ),"")=0,"",IFERROR(INDEX('Roster Submission'!F$23:F$549,
  SMALL(
   IF('Roster Submission'!$C$23:$C$549&lt;&gt;"",
    ROW('Roster Submission'!E$23:E$549)-ROW('Roster Submission'!E$23)+1
   ),
   ROWS('Roster Submission'!$C$23:'Roster Submission'!E41)
  )
 ),""))</f>
        <v/>
      </c>
      <c r="F25" s="184" t="str">
        <f t="shared" si="0"/>
        <v/>
      </c>
      <c r="G25" s="184"/>
      <c r="H25" s="36"/>
      <c r="I25" s="36"/>
      <c r="J25" s="36"/>
      <c r="K25" s="36"/>
      <c r="L25" s="36"/>
      <c r="M25" s="36"/>
      <c r="N25" s="36"/>
      <c r="O25" s="36"/>
      <c r="P25" s="36"/>
      <c r="Q25" s="36"/>
      <c r="R25" s="36"/>
      <c r="S25" s="36"/>
      <c r="T25" s="36"/>
      <c r="U25" s="36"/>
      <c r="V25" s="36"/>
      <c r="W25" s="36"/>
      <c r="X25" s="36"/>
      <c r="Y25" s="36"/>
      <c r="Z25" s="36"/>
      <c r="AA25" s="36"/>
      <c r="AB25" s="36"/>
      <c r="AC25" s="36"/>
      <c r="AD25" s="146"/>
      <c r="AE25" s="145"/>
      <c r="AF25" s="36"/>
      <c r="AG25" s="36"/>
      <c r="AH25" s="36"/>
      <c r="AI25" s="36"/>
      <c r="AJ25" s="36"/>
      <c r="AK25" s="36"/>
      <c r="AL25" s="36"/>
      <c r="AM25" s="36"/>
      <c r="AN25" s="36"/>
      <c r="AO25" s="36"/>
      <c r="AP25" s="36"/>
      <c r="AQ25" s="36"/>
      <c r="AR25" s="36"/>
      <c r="AS25" s="36"/>
      <c r="AT25" s="36"/>
      <c r="AU25" s="36"/>
      <c r="AV25" s="36"/>
      <c r="AW25" s="146"/>
      <c r="AX25" s="145"/>
      <c r="AY25" s="36"/>
      <c r="AZ25" s="36"/>
      <c r="BA25" s="36"/>
      <c r="BB25" s="146"/>
      <c r="BC25" s="142"/>
      <c r="BD25" s="203" t="str">
        <f t="shared" si="1"/>
        <v>0 of 23</v>
      </c>
      <c r="BE25" s="194" t="str">
        <f t="shared" si="2"/>
        <v>---</v>
      </c>
      <c r="BF25" s="194" t="str">
        <f t="shared" si="3"/>
        <v>---</v>
      </c>
      <c r="BG25" s="194" t="str">
        <f t="shared" si="4"/>
        <v>---</v>
      </c>
      <c r="BH25" s="194" t="str">
        <f t="shared" si="5"/>
        <v>---</v>
      </c>
      <c r="BI25" s="193" t="str">
        <f t="shared" si="6"/>
        <v>---</v>
      </c>
      <c r="BJ25" s="204" t="str">
        <f t="shared" si="7"/>
        <v/>
      </c>
      <c r="BK25" s="146"/>
      <c r="BL25" s="77"/>
      <c r="BM25" s="15"/>
      <c r="BN25" s="15"/>
      <c r="BO25" s="15"/>
      <c r="BP25" s="15"/>
    </row>
    <row r="26" spans="1:68" s="14" customFormat="1" x14ac:dyDescent="0.3">
      <c r="A26" s="154"/>
      <c r="B26" s="114">
        <v>20</v>
      </c>
      <c r="C26" s="115" t="str">
        <f t="array" ref="C26">IF(IFERROR(INDEX('Roster Submission'!D$23:D$549,
  SMALL(
   IF('Roster Submission'!$C$23:$C$549&lt;&gt;"",
    ROW('Roster Submission'!C$23:C$549)-ROW('Roster Submission'!C$23)+1
   ),
   ROWS('Roster Submission'!$C$23:'Roster Submission'!C42)
  )
 ),"")=0,"",IFERROR(INDEX('Roster Submission'!D$23:D$549,
  SMALL(
   IF('Roster Submission'!$C$23:$C$549&lt;&gt;"",
    ROW('Roster Submission'!C$23:C$549)-ROW('Roster Submission'!C$23)+1
   ),
   ROWS('Roster Submission'!$C$23:'Roster Submission'!C42)
  )
 ),""))</f>
        <v/>
      </c>
      <c r="D26" s="115" t="str">
        <f t="array" ref="D26">IF(IFERROR(INDEX('Roster Submission'!E$23:E$549,
  SMALL(
   IF('Roster Submission'!$C$23:$C$549&lt;&gt;"",
    ROW('Roster Submission'!D$23:D$549)-ROW('Roster Submission'!D$23)+1
   ),
   ROWS('Roster Submission'!$C$23:'Roster Submission'!D42)
  )
 ),"")=0,"",IFERROR(INDEX('Roster Submission'!E$23:E$549,
  SMALL(
   IF('Roster Submission'!$C$23:$C$549&lt;&gt;"",
    ROW('Roster Submission'!D$23:D$549)-ROW('Roster Submission'!D$23)+1
   ),
   ROWS('Roster Submission'!$C$23:'Roster Submission'!D42)
  )
 ),""))</f>
        <v/>
      </c>
      <c r="E26" s="115" t="str">
        <f t="array" ref="E26">IF(IFERROR(INDEX('Roster Submission'!F$23:F$549,
  SMALL(
   IF('Roster Submission'!$C$23:$C$549&lt;&gt;"",
    ROW('Roster Submission'!E$23:E$549)-ROW('Roster Submission'!E$23)+1
   ),
   ROWS('Roster Submission'!$C$23:'Roster Submission'!E42)
  )
 ),"")=0,"",IFERROR(INDEX('Roster Submission'!F$23:F$549,
  SMALL(
   IF('Roster Submission'!$C$23:$C$549&lt;&gt;"",
    ROW('Roster Submission'!E$23:E$549)-ROW('Roster Submission'!E$23)+1
   ),
   ROWS('Roster Submission'!$C$23:'Roster Submission'!E42)
  )
 ),""))</f>
        <v/>
      </c>
      <c r="F26" s="183" t="str">
        <f t="shared" si="0"/>
        <v/>
      </c>
      <c r="G26" s="183"/>
      <c r="H26" s="94"/>
      <c r="I26" s="94"/>
      <c r="J26" s="94"/>
      <c r="K26" s="94"/>
      <c r="L26" s="94"/>
      <c r="M26" s="94"/>
      <c r="N26" s="94"/>
      <c r="O26" s="94"/>
      <c r="P26" s="94"/>
      <c r="Q26" s="94"/>
      <c r="R26" s="94"/>
      <c r="S26" s="94"/>
      <c r="T26" s="94"/>
      <c r="U26" s="94"/>
      <c r="V26" s="94"/>
      <c r="W26" s="94"/>
      <c r="X26" s="94"/>
      <c r="Y26" s="94"/>
      <c r="Z26" s="94"/>
      <c r="AA26" s="94"/>
      <c r="AB26" s="94"/>
      <c r="AC26" s="94"/>
      <c r="AD26" s="148"/>
      <c r="AE26" s="147"/>
      <c r="AF26" s="94"/>
      <c r="AG26" s="94"/>
      <c r="AH26" s="94"/>
      <c r="AI26" s="94"/>
      <c r="AJ26" s="94"/>
      <c r="AK26" s="94"/>
      <c r="AL26" s="94"/>
      <c r="AM26" s="94"/>
      <c r="AN26" s="94"/>
      <c r="AO26" s="94"/>
      <c r="AP26" s="94"/>
      <c r="AQ26" s="94"/>
      <c r="AR26" s="94"/>
      <c r="AS26" s="94"/>
      <c r="AT26" s="94"/>
      <c r="AU26" s="94"/>
      <c r="AV26" s="94"/>
      <c r="AW26" s="148"/>
      <c r="AX26" s="147"/>
      <c r="AY26" s="94"/>
      <c r="AZ26" s="94"/>
      <c r="BA26" s="94"/>
      <c r="BB26" s="148"/>
      <c r="BC26" s="143"/>
      <c r="BD26" s="201" t="str">
        <f t="shared" si="1"/>
        <v>0 of 23</v>
      </c>
      <c r="BE26" s="196" t="str">
        <f t="shared" si="2"/>
        <v>---</v>
      </c>
      <c r="BF26" s="196" t="str">
        <f t="shared" si="3"/>
        <v>---</v>
      </c>
      <c r="BG26" s="196" t="str">
        <f t="shared" si="4"/>
        <v>---</v>
      </c>
      <c r="BH26" s="196" t="str">
        <f t="shared" si="5"/>
        <v>---</v>
      </c>
      <c r="BI26" s="195" t="str">
        <f t="shared" si="6"/>
        <v>---</v>
      </c>
      <c r="BJ26" s="202" t="str">
        <f t="shared" si="7"/>
        <v/>
      </c>
      <c r="BK26" s="148"/>
      <c r="BL26" s="77"/>
      <c r="BM26" s="15"/>
      <c r="BN26" s="15"/>
      <c r="BO26" s="15"/>
      <c r="BP26" s="15"/>
    </row>
    <row r="27" spans="1:68" s="14" customFormat="1" x14ac:dyDescent="0.3">
      <c r="A27" s="154"/>
      <c r="B27" s="118">
        <v>21</v>
      </c>
      <c r="C27" s="119" t="str">
        <f t="array" ref="C27">IF(IFERROR(INDEX('Roster Submission'!D$23:D$549,
  SMALL(
   IF('Roster Submission'!$C$23:$C$549&lt;&gt;"",
    ROW('Roster Submission'!C$23:C$549)-ROW('Roster Submission'!C$23)+1
   ),
   ROWS('Roster Submission'!$C$23:'Roster Submission'!C43)
  )
 ),"")=0,"",IFERROR(INDEX('Roster Submission'!D$23:D$549,
  SMALL(
   IF('Roster Submission'!$C$23:$C$549&lt;&gt;"",
    ROW('Roster Submission'!C$23:C$549)-ROW('Roster Submission'!C$23)+1
   ),
   ROWS('Roster Submission'!$C$23:'Roster Submission'!C43)
  )
 ),""))</f>
        <v/>
      </c>
      <c r="D27" s="119" t="str">
        <f t="array" ref="D27">IF(IFERROR(INDEX('Roster Submission'!E$23:E$549,
  SMALL(
   IF('Roster Submission'!$C$23:$C$549&lt;&gt;"",
    ROW('Roster Submission'!D$23:D$549)-ROW('Roster Submission'!D$23)+1
   ),
   ROWS('Roster Submission'!$C$23:'Roster Submission'!D43)
  )
 ),"")=0,"",IFERROR(INDEX('Roster Submission'!E$23:E$549,
  SMALL(
   IF('Roster Submission'!$C$23:$C$549&lt;&gt;"",
    ROW('Roster Submission'!D$23:D$549)-ROW('Roster Submission'!D$23)+1
   ),
   ROWS('Roster Submission'!$C$23:'Roster Submission'!D43)
  )
 ),""))</f>
        <v/>
      </c>
      <c r="E27" s="119" t="str">
        <f t="array" ref="E27">IF(IFERROR(INDEX('Roster Submission'!F$23:F$549,
  SMALL(
   IF('Roster Submission'!$C$23:$C$549&lt;&gt;"",
    ROW('Roster Submission'!E$23:E$549)-ROW('Roster Submission'!E$23)+1
   ),
   ROWS('Roster Submission'!$C$23:'Roster Submission'!E43)
  )
 ),"")=0,"",IFERROR(INDEX('Roster Submission'!F$23:F$549,
  SMALL(
   IF('Roster Submission'!$C$23:$C$549&lt;&gt;"",
    ROW('Roster Submission'!E$23:E$549)-ROW('Roster Submission'!E$23)+1
   ),
   ROWS('Roster Submission'!$C$23:'Roster Submission'!E43)
  )
 ),""))</f>
        <v/>
      </c>
      <c r="F27" s="184" t="str">
        <f t="shared" si="0"/>
        <v/>
      </c>
      <c r="G27" s="184"/>
      <c r="H27" s="36"/>
      <c r="I27" s="36"/>
      <c r="J27" s="36"/>
      <c r="K27" s="36"/>
      <c r="L27" s="36"/>
      <c r="M27" s="36"/>
      <c r="N27" s="36"/>
      <c r="O27" s="36"/>
      <c r="P27" s="36"/>
      <c r="Q27" s="36"/>
      <c r="R27" s="36"/>
      <c r="S27" s="36"/>
      <c r="T27" s="36"/>
      <c r="U27" s="36"/>
      <c r="V27" s="36"/>
      <c r="W27" s="36"/>
      <c r="X27" s="36"/>
      <c r="Y27" s="36"/>
      <c r="Z27" s="36"/>
      <c r="AA27" s="36"/>
      <c r="AB27" s="36"/>
      <c r="AC27" s="36"/>
      <c r="AD27" s="146"/>
      <c r="AE27" s="145"/>
      <c r="AF27" s="36"/>
      <c r="AG27" s="36"/>
      <c r="AH27" s="36"/>
      <c r="AI27" s="36"/>
      <c r="AJ27" s="36"/>
      <c r="AK27" s="36"/>
      <c r="AL27" s="36"/>
      <c r="AM27" s="36"/>
      <c r="AN27" s="36"/>
      <c r="AO27" s="36"/>
      <c r="AP27" s="36"/>
      <c r="AQ27" s="36"/>
      <c r="AR27" s="36"/>
      <c r="AS27" s="36"/>
      <c r="AT27" s="36"/>
      <c r="AU27" s="36"/>
      <c r="AV27" s="36"/>
      <c r="AW27" s="146"/>
      <c r="AX27" s="145"/>
      <c r="AY27" s="36"/>
      <c r="AZ27" s="36"/>
      <c r="BA27" s="36"/>
      <c r="BB27" s="146"/>
      <c r="BC27" s="142"/>
      <c r="BD27" s="203" t="str">
        <f t="shared" si="1"/>
        <v>0 of 23</v>
      </c>
      <c r="BE27" s="194" t="str">
        <f t="shared" si="2"/>
        <v>---</v>
      </c>
      <c r="BF27" s="194" t="str">
        <f t="shared" si="3"/>
        <v>---</v>
      </c>
      <c r="BG27" s="194" t="str">
        <f t="shared" si="4"/>
        <v>---</v>
      </c>
      <c r="BH27" s="194" t="str">
        <f t="shared" si="5"/>
        <v>---</v>
      </c>
      <c r="BI27" s="193" t="str">
        <f t="shared" si="6"/>
        <v>---</v>
      </c>
      <c r="BJ27" s="204" t="str">
        <f t="shared" si="7"/>
        <v/>
      </c>
      <c r="BK27" s="146"/>
      <c r="BL27" s="77"/>
      <c r="BM27" s="15"/>
      <c r="BN27" s="15"/>
      <c r="BO27" s="15"/>
      <c r="BP27" s="15"/>
    </row>
    <row r="28" spans="1:68" s="14" customFormat="1" x14ac:dyDescent="0.3">
      <c r="A28" s="154"/>
      <c r="B28" s="114">
        <v>22</v>
      </c>
      <c r="C28" s="115" t="str">
        <f t="array" ref="C28">IF(IFERROR(INDEX('Roster Submission'!D$23:D$549,
  SMALL(
   IF('Roster Submission'!$C$23:$C$549&lt;&gt;"",
    ROW('Roster Submission'!C$23:C$549)-ROW('Roster Submission'!C$23)+1
   ),
   ROWS('Roster Submission'!$C$23:'Roster Submission'!C44)
  )
 ),"")=0,"",IFERROR(INDEX('Roster Submission'!D$23:D$549,
  SMALL(
   IF('Roster Submission'!$C$23:$C$549&lt;&gt;"",
    ROW('Roster Submission'!C$23:C$549)-ROW('Roster Submission'!C$23)+1
   ),
   ROWS('Roster Submission'!$C$23:'Roster Submission'!C44)
  )
 ),""))</f>
        <v/>
      </c>
      <c r="D28" s="115" t="str">
        <f t="array" ref="D28">IF(IFERROR(INDEX('Roster Submission'!E$23:E$549,
  SMALL(
   IF('Roster Submission'!$C$23:$C$549&lt;&gt;"",
    ROW('Roster Submission'!D$23:D$549)-ROW('Roster Submission'!D$23)+1
   ),
   ROWS('Roster Submission'!$C$23:'Roster Submission'!D44)
  )
 ),"")=0,"",IFERROR(INDEX('Roster Submission'!E$23:E$549,
  SMALL(
   IF('Roster Submission'!$C$23:$C$549&lt;&gt;"",
    ROW('Roster Submission'!D$23:D$549)-ROW('Roster Submission'!D$23)+1
   ),
   ROWS('Roster Submission'!$C$23:'Roster Submission'!D44)
  )
 ),""))</f>
        <v/>
      </c>
      <c r="E28" s="115" t="str">
        <f t="array" ref="E28">IF(IFERROR(INDEX('Roster Submission'!F$23:F$549,
  SMALL(
   IF('Roster Submission'!$C$23:$C$549&lt;&gt;"",
    ROW('Roster Submission'!E$23:E$549)-ROW('Roster Submission'!E$23)+1
   ),
   ROWS('Roster Submission'!$C$23:'Roster Submission'!E44)
  )
 ),"")=0,"",IFERROR(INDEX('Roster Submission'!F$23:F$549,
  SMALL(
   IF('Roster Submission'!$C$23:$C$549&lt;&gt;"",
    ROW('Roster Submission'!E$23:E$549)-ROW('Roster Submission'!E$23)+1
   ),
   ROWS('Roster Submission'!$C$23:'Roster Submission'!E44)
  )
 ),""))</f>
        <v/>
      </c>
      <c r="F28" s="183" t="str">
        <f t="shared" si="0"/>
        <v/>
      </c>
      <c r="G28" s="183"/>
      <c r="H28" s="94"/>
      <c r="I28" s="94"/>
      <c r="J28" s="94"/>
      <c r="K28" s="94"/>
      <c r="L28" s="94"/>
      <c r="M28" s="94"/>
      <c r="N28" s="94"/>
      <c r="O28" s="94"/>
      <c r="P28" s="94"/>
      <c r="Q28" s="94"/>
      <c r="R28" s="94"/>
      <c r="S28" s="94"/>
      <c r="T28" s="94"/>
      <c r="U28" s="94"/>
      <c r="V28" s="94"/>
      <c r="W28" s="94"/>
      <c r="X28" s="94"/>
      <c r="Y28" s="94"/>
      <c r="Z28" s="94"/>
      <c r="AA28" s="94"/>
      <c r="AB28" s="94"/>
      <c r="AC28" s="94"/>
      <c r="AD28" s="148"/>
      <c r="AE28" s="147"/>
      <c r="AF28" s="94"/>
      <c r="AG28" s="94"/>
      <c r="AH28" s="94"/>
      <c r="AI28" s="94"/>
      <c r="AJ28" s="94"/>
      <c r="AK28" s="94"/>
      <c r="AL28" s="94"/>
      <c r="AM28" s="94"/>
      <c r="AN28" s="94"/>
      <c r="AO28" s="94"/>
      <c r="AP28" s="94"/>
      <c r="AQ28" s="94"/>
      <c r="AR28" s="94"/>
      <c r="AS28" s="94"/>
      <c r="AT28" s="94"/>
      <c r="AU28" s="94"/>
      <c r="AV28" s="94"/>
      <c r="AW28" s="148"/>
      <c r="AX28" s="147"/>
      <c r="AY28" s="94"/>
      <c r="AZ28" s="94"/>
      <c r="BA28" s="94"/>
      <c r="BB28" s="148"/>
      <c r="BC28" s="143"/>
      <c r="BD28" s="201" t="str">
        <f t="shared" si="1"/>
        <v>0 of 23</v>
      </c>
      <c r="BE28" s="196" t="str">
        <f t="shared" si="2"/>
        <v>---</v>
      </c>
      <c r="BF28" s="196" t="str">
        <f t="shared" si="3"/>
        <v>---</v>
      </c>
      <c r="BG28" s="196" t="str">
        <f t="shared" si="4"/>
        <v>---</v>
      </c>
      <c r="BH28" s="196" t="str">
        <f t="shared" si="5"/>
        <v>---</v>
      </c>
      <c r="BI28" s="195" t="str">
        <f t="shared" si="6"/>
        <v>---</v>
      </c>
      <c r="BJ28" s="202" t="str">
        <f t="shared" si="7"/>
        <v/>
      </c>
      <c r="BK28" s="148"/>
      <c r="BL28" s="77"/>
      <c r="BM28" s="15"/>
      <c r="BN28" s="15"/>
      <c r="BO28" s="15"/>
      <c r="BP28" s="15"/>
    </row>
    <row r="29" spans="1:68" s="14" customFormat="1" x14ac:dyDescent="0.3">
      <c r="A29" s="154"/>
      <c r="B29" s="118">
        <v>23</v>
      </c>
      <c r="C29" s="119" t="str">
        <f t="array" ref="C29">IF(IFERROR(INDEX('Roster Submission'!D$23:D$549,
  SMALL(
   IF('Roster Submission'!$C$23:$C$549&lt;&gt;"",
    ROW('Roster Submission'!C$23:C$549)-ROW('Roster Submission'!C$23)+1
   ),
   ROWS('Roster Submission'!$C$23:'Roster Submission'!C45)
  )
 ),"")=0,"",IFERROR(INDEX('Roster Submission'!D$23:D$549,
  SMALL(
   IF('Roster Submission'!$C$23:$C$549&lt;&gt;"",
    ROW('Roster Submission'!C$23:C$549)-ROW('Roster Submission'!C$23)+1
   ),
   ROWS('Roster Submission'!$C$23:'Roster Submission'!C45)
  )
 ),""))</f>
        <v/>
      </c>
      <c r="D29" s="119" t="str">
        <f t="array" ref="D29">IF(IFERROR(INDEX('Roster Submission'!E$23:E$549,
  SMALL(
   IF('Roster Submission'!$C$23:$C$549&lt;&gt;"",
    ROW('Roster Submission'!D$23:D$549)-ROW('Roster Submission'!D$23)+1
   ),
   ROWS('Roster Submission'!$C$23:'Roster Submission'!D45)
  )
 ),"")=0,"",IFERROR(INDEX('Roster Submission'!E$23:E$549,
  SMALL(
   IF('Roster Submission'!$C$23:$C$549&lt;&gt;"",
    ROW('Roster Submission'!D$23:D$549)-ROW('Roster Submission'!D$23)+1
   ),
   ROWS('Roster Submission'!$C$23:'Roster Submission'!D45)
  )
 ),""))</f>
        <v/>
      </c>
      <c r="E29" s="119" t="str">
        <f t="array" ref="E29">IF(IFERROR(INDEX('Roster Submission'!F$23:F$549,
  SMALL(
   IF('Roster Submission'!$C$23:$C$549&lt;&gt;"",
    ROW('Roster Submission'!E$23:E$549)-ROW('Roster Submission'!E$23)+1
   ),
   ROWS('Roster Submission'!$C$23:'Roster Submission'!E45)
  )
 ),"")=0,"",IFERROR(INDEX('Roster Submission'!F$23:F$549,
  SMALL(
   IF('Roster Submission'!$C$23:$C$549&lt;&gt;"",
    ROW('Roster Submission'!E$23:E$549)-ROW('Roster Submission'!E$23)+1
   ),
   ROWS('Roster Submission'!$C$23:'Roster Submission'!E45)
  )
 ),""))</f>
        <v/>
      </c>
      <c r="F29" s="184" t="str">
        <f t="shared" si="0"/>
        <v/>
      </c>
      <c r="G29" s="184"/>
      <c r="H29" s="36"/>
      <c r="I29" s="36"/>
      <c r="J29" s="36"/>
      <c r="K29" s="36"/>
      <c r="L29" s="36"/>
      <c r="M29" s="36"/>
      <c r="N29" s="36"/>
      <c r="O29" s="36"/>
      <c r="P29" s="36"/>
      <c r="Q29" s="36"/>
      <c r="R29" s="36"/>
      <c r="S29" s="36"/>
      <c r="T29" s="36"/>
      <c r="U29" s="36"/>
      <c r="V29" s="36"/>
      <c r="W29" s="36"/>
      <c r="X29" s="36"/>
      <c r="Y29" s="36"/>
      <c r="Z29" s="36"/>
      <c r="AA29" s="36"/>
      <c r="AB29" s="36"/>
      <c r="AC29" s="36"/>
      <c r="AD29" s="146"/>
      <c r="AE29" s="145"/>
      <c r="AF29" s="36"/>
      <c r="AG29" s="36"/>
      <c r="AH29" s="36"/>
      <c r="AI29" s="36"/>
      <c r="AJ29" s="36"/>
      <c r="AK29" s="36"/>
      <c r="AL29" s="36"/>
      <c r="AM29" s="36"/>
      <c r="AN29" s="36"/>
      <c r="AO29" s="36"/>
      <c r="AP29" s="36"/>
      <c r="AQ29" s="36"/>
      <c r="AR29" s="36"/>
      <c r="AS29" s="36"/>
      <c r="AT29" s="36"/>
      <c r="AU29" s="36"/>
      <c r="AV29" s="36"/>
      <c r="AW29" s="146"/>
      <c r="AX29" s="145"/>
      <c r="AY29" s="36"/>
      <c r="AZ29" s="36"/>
      <c r="BA29" s="36"/>
      <c r="BB29" s="146"/>
      <c r="BC29" s="142"/>
      <c r="BD29" s="203" t="str">
        <f t="shared" si="1"/>
        <v>0 of 23</v>
      </c>
      <c r="BE29" s="194" t="str">
        <f t="shared" si="2"/>
        <v>---</v>
      </c>
      <c r="BF29" s="194" t="str">
        <f t="shared" si="3"/>
        <v>---</v>
      </c>
      <c r="BG29" s="194" t="str">
        <f t="shared" si="4"/>
        <v>---</v>
      </c>
      <c r="BH29" s="194" t="str">
        <f t="shared" si="5"/>
        <v>---</v>
      </c>
      <c r="BI29" s="193" t="str">
        <f t="shared" si="6"/>
        <v>---</v>
      </c>
      <c r="BJ29" s="204" t="str">
        <f t="shared" si="7"/>
        <v/>
      </c>
      <c r="BK29" s="146"/>
      <c r="BL29" s="77"/>
      <c r="BM29" s="15"/>
      <c r="BN29" s="15"/>
      <c r="BO29" s="15"/>
      <c r="BP29" s="15"/>
    </row>
    <row r="30" spans="1:68" s="14" customFormat="1" x14ac:dyDescent="0.3">
      <c r="A30" s="154"/>
      <c r="B30" s="114">
        <v>24</v>
      </c>
      <c r="C30" s="115" t="str">
        <f t="array" ref="C30">IF(IFERROR(INDEX('Roster Submission'!D$23:D$549,
  SMALL(
   IF('Roster Submission'!$C$23:$C$549&lt;&gt;"",
    ROW('Roster Submission'!C$23:C$549)-ROW('Roster Submission'!C$23)+1
   ),
   ROWS('Roster Submission'!$C$23:'Roster Submission'!C46)
  )
 ),"")=0,"",IFERROR(INDEX('Roster Submission'!D$23:D$549,
  SMALL(
   IF('Roster Submission'!$C$23:$C$549&lt;&gt;"",
    ROW('Roster Submission'!C$23:C$549)-ROW('Roster Submission'!C$23)+1
   ),
   ROWS('Roster Submission'!$C$23:'Roster Submission'!C46)
  )
 ),""))</f>
        <v/>
      </c>
      <c r="D30" s="115" t="str">
        <f t="array" ref="D30">IF(IFERROR(INDEX('Roster Submission'!E$23:E$549,
  SMALL(
   IF('Roster Submission'!$C$23:$C$549&lt;&gt;"",
    ROW('Roster Submission'!D$23:D$549)-ROW('Roster Submission'!D$23)+1
   ),
   ROWS('Roster Submission'!$C$23:'Roster Submission'!D46)
  )
 ),"")=0,"",IFERROR(INDEX('Roster Submission'!E$23:E$549,
  SMALL(
   IF('Roster Submission'!$C$23:$C$549&lt;&gt;"",
    ROW('Roster Submission'!D$23:D$549)-ROW('Roster Submission'!D$23)+1
   ),
   ROWS('Roster Submission'!$C$23:'Roster Submission'!D46)
  )
 ),""))</f>
        <v/>
      </c>
      <c r="E30" s="115" t="str">
        <f t="array" ref="E30">IF(IFERROR(INDEX('Roster Submission'!F$23:F$549,
  SMALL(
   IF('Roster Submission'!$C$23:$C$549&lt;&gt;"",
    ROW('Roster Submission'!E$23:E$549)-ROW('Roster Submission'!E$23)+1
   ),
   ROWS('Roster Submission'!$C$23:'Roster Submission'!E46)
  )
 ),"")=0,"",IFERROR(INDEX('Roster Submission'!F$23:F$549,
  SMALL(
   IF('Roster Submission'!$C$23:$C$549&lt;&gt;"",
    ROW('Roster Submission'!E$23:E$549)-ROW('Roster Submission'!E$23)+1
   ),
   ROWS('Roster Submission'!$C$23:'Roster Submission'!E46)
  )
 ),""))</f>
        <v/>
      </c>
      <c r="F30" s="183" t="str">
        <f t="shared" si="0"/>
        <v/>
      </c>
      <c r="G30" s="183"/>
      <c r="H30" s="94"/>
      <c r="I30" s="94"/>
      <c r="J30" s="94"/>
      <c r="K30" s="94"/>
      <c r="L30" s="94"/>
      <c r="M30" s="94"/>
      <c r="N30" s="94"/>
      <c r="O30" s="94"/>
      <c r="P30" s="94"/>
      <c r="Q30" s="94"/>
      <c r="R30" s="94"/>
      <c r="S30" s="94"/>
      <c r="T30" s="94"/>
      <c r="U30" s="94"/>
      <c r="V30" s="94"/>
      <c r="W30" s="94"/>
      <c r="X30" s="94"/>
      <c r="Y30" s="94"/>
      <c r="Z30" s="94"/>
      <c r="AA30" s="94"/>
      <c r="AB30" s="94"/>
      <c r="AC30" s="94"/>
      <c r="AD30" s="148"/>
      <c r="AE30" s="147"/>
      <c r="AF30" s="94"/>
      <c r="AG30" s="94"/>
      <c r="AH30" s="94"/>
      <c r="AI30" s="94"/>
      <c r="AJ30" s="94"/>
      <c r="AK30" s="94"/>
      <c r="AL30" s="94"/>
      <c r="AM30" s="94"/>
      <c r="AN30" s="94"/>
      <c r="AO30" s="94"/>
      <c r="AP30" s="94"/>
      <c r="AQ30" s="94"/>
      <c r="AR30" s="94"/>
      <c r="AS30" s="94"/>
      <c r="AT30" s="94"/>
      <c r="AU30" s="94"/>
      <c r="AV30" s="94"/>
      <c r="AW30" s="148"/>
      <c r="AX30" s="147"/>
      <c r="AY30" s="94"/>
      <c r="AZ30" s="94"/>
      <c r="BA30" s="94"/>
      <c r="BB30" s="148"/>
      <c r="BC30" s="143"/>
      <c r="BD30" s="201" t="str">
        <f t="shared" si="1"/>
        <v>0 of 23</v>
      </c>
      <c r="BE30" s="196" t="str">
        <f t="shared" si="2"/>
        <v>---</v>
      </c>
      <c r="BF30" s="196" t="str">
        <f t="shared" si="3"/>
        <v>---</v>
      </c>
      <c r="BG30" s="196" t="str">
        <f t="shared" si="4"/>
        <v>---</v>
      </c>
      <c r="BH30" s="196" t="str">
        <f t="shared" si="5"/>
        <v>---</v>
      </c>
      <c r="BI30" s="195" t="str">
        <f t="shared" si="6"/>
        <v>---</v>
      </c>
      <c r="BJ30" s="202" t="str">
        <f t="shared" si="7"/>
        <v/>
      </c>
      <c r="BK30" s="148"/>
      <c r="BL30" s="77"/>
      <c r="BM30" s="15"/>
      <c r="BN30" s="15"/>
      <c r="BO30" s="15"/>
      <c r="BP30" s="15"/>
    </row>
    <row r="31" spans="1:68" s="14" customFormat="1" x14ac:dyDescent="0.3">
      <c r="A31" s="154"/>
      <c r="B31" s="118">
        <v>25</v>
      </c>
      <c r="C31" s="119" t="str">
        <f t="array" ref="C31">IF(IFERROR(INDEX('Roster Submission'!D$23:D$549,
  SMALL(
   IF('Roster Submission'!$C$23:$C$549&lt;&gt;"",
    ROW('Roster Submission'!C$23:C$549)-ROW('Roster Submission'!C$23)+1
   ),
   ROWS('Roster Submission'!$C$23:'Roster Submission'!C47)
  )
 ),"")=0,"",IFERROR(INDEX('Roster Submission'!D$23:D$549,
  SMALL(
   IF('Roster Submission'!$C$23:$C$549&lt;&gt;"",
    ROW('Roster Submission'!C$23:C$549)-ROW('Roster Submission'!C$23)+1
   ),
   ROWS('Roster Submission'!$C$23:'Roster Submission'!C47)
  )
 ),""))</f>
        <v/>
      </c>
      <c r="D31" s="119" t="str">
        <f t="array" ref="D31">IF(IFERROR(INDEX('Roster Submission'!E$23:E$549,
  SMALL(
   IF('Roster Submission'!$C$23:$C$549&lt;&gt;"",
    ROW('Roster Submission'!D$23:D$549)-ROW('Roster Submission'!D$23)+1
   ),
   ROWS('Roster Submission'!$C$23:'Roster Submission'!D47)
  )
 ),"")=0,"",IFERROR(INDEX('Roster Submission'!E$23:E$549,
  SMALL(
   IF('Roster Submission'!$C$23:$C$549&lt;&gt;"",
    ROW('Roster Submission'!D$23:D$549)-ROW('Roster Submission'!D$23)+1
   ),
   ROWS('Roster Submission'!$C$23:'Roster Submission'!D47)
  )
 ),""))</f>
        <v/>
      </c>
      <c r="E31" s="119" t="str">
        <f t="array" ref="E31">IF(IFERROR(INDEX('Roster Submission'!F$23:F$549,
  SMALL(
   IF('Roster Submission'!$C$23:$C$549&lt;&gt;"",
    ROW('Roster Submission'!E$23:E$549)-ROW('Roster Submission'!E$23)+1
   ),
   ROWS('Roster Submission'!$C$23:'Roster Submission'!E47)
  )
 ),"")=0,"",IFERROR(INDEX('Roster Submission'!F$23:F$549,
  SMALL(
   IF('Roster Submission'!$C$23:$C$549&lt;&gt;"",
    ROW('Roster Submission'!E$23:E$549)-ROW('Roster Submission'!E$23)+1
   ),
   ROWS('Roster Submission'!$C$23:'Roster Submission'!E47)
  )
 ),""))</f>
        <v/>
      </c>
      <c r="F31" s="184" t="str">
        <f t="shared" si="0"/>
        <v/>
      </c>
      <c r="G31" s="184"/>
      <c r="H31" s="36"/>
      <c r="I31" s="36"/>
      <c r="J31" s="36"/>
      <c r="K31" s="36"/>
      <c r="L31" s="36"/>
      <c r="M31" s="36"/>
      <c r="N31" s="36"/>
      <c r="O31" s="36"/>
      <c r="P31" s="36"/>
      <c r="Q31" s="36"/>
      <c r="R31" s="36"/>
      <c r="S31" s="36"/>
      <c r="T31" s="36"/>
      <c r="U31" s="36"/>
      <c r="V31" s="36"/>
      <c r="W31" s="36"/>
      <c r="X31" s="36"/>
      <c r="Y31" s="36"/>
      <c r="Z31" s="36"/>
      <c r="AA31" s="36"/>
      <c r="AB31" s="36"/>
      <c r="AC31" s="36"/>
      <c r="AD31" s="146"/>
      <c r="AE31" s="145"/>
      <c r="AF31" s="36"/>
      <c r="AG31" s="36"/>
      <c r="AH31" s="36"/>
      <c r="AI31" s="36"/>
      <c r="AJ31" s="36"/>
      <c r="AK31" s="36"/>
      <c r="AL31" s="36"/>
      <c r="AM31" s="36"/>
      <c r="AN31" s="36"/>
      <c r="AO31" s="36"/>
      <c r="AP31" s="36"/>
      <c r="AQ31" s="36"/>
      <c r="AR31" s="36"/>
      <c r="AS31" s="36"/>
      <c r="AT31" s="36"/>
      <c r="AU31" s="36"/>
      <c r="AV31" s="36"/>
      <c r="AW31" s="146"/>
      <c r="AX31" s="145"/>
      <c r="AY31" s="36"/>
      <c r="AZ31" s="36"/>
      <c r="BA31" s="36"/>
      <c r="BB31" s="146"/>
      <c r="BC31" s="142"/>
      <c r="BD31" s="203" t="str">
        <f t="shared" si="1"/>
        <v>0 of 23</v>
      </c>
      <c r="BE31" s="194" t="str">
        <f t="shared" si="2"/>
        <v>---</v>
      </c>
      <c r="BF31" s="194" t="str">
        <f t="shared" si="3"/>
        <v>---</v>
      </c>
      <c r="BG31" s="194" t="str">
        <f t="shared" si="4"/>
        <v>---</v>
      </c>
      <c r="BH31" s="194" t="str">
        <f t="shared" si="5"/>
        <v>---</v>
      </c>
      <c r="BI31" s="193" t="str">
        <f t="shared" si="6"/>
        <v>---</v>
      </c>
      <c r="BJ31" s="204" t="str">
        <f t="shared" si="7"/>
        <v/>
      </c>
      <c r="BK31" s="146"/>
      <c r="BL31" s="77"/>
      <c r="BM31" s="15"/>
      <c r="BN31" s="15"/>
      <c r="BO31" s="15"/>
      <c r="BP31" s="15"/>
    </row>
    <row r="32" spans="1:68" s="14" customFormat="1" x14ac:dyDescent="0.3">
      <c r="A32" s="154"/>
      <c r="B32" s="114">
        <v>26</v>
      </c>
      <c r="C32" s="115" t="str">
        <f t="array" ref="C32">IF(IFERROR(INDEX('Roster Submission'!D$23:D$549,
  SMALL(
   IF('Roster Submission'!$C$23:$C$549&lt;&gt;"",
    ROW('Roster Submission'!C$23:C$549)-ROW('Roster Submission'!C$23)+1
   ),
   ROWS('Roster Submission'!$C$23:'Roster Submission'!C48)
  )
 ),"")=0,"",IFERROR(INDEX('Roster Submission'!D$23:D$549,
  SMALL(
   IF('Roster Submission'!$C$23:$C$549&lt;&gt;"",
    ROW('Roster Submission'!C$23:C$549)-ROW('Roster Submission'!C$23)+1
   ),
   ROWS('Roster Submission'!$C$23:'Roster Submission'!C48)
  )
 ),""))</f>
        <v/>
      </c>
      <c r="D32" s="115" t="str">
        <f t="array" ref="D32">IF(IFERROR(INDEX('Roster Submission'!E$23:E$549,
  SMALL(
   IF('Roster Submission'!$C$23:$C$549&lt;&gt;"",
    ROW('Roster Submission'!D$23:D$549)-ROW('Roster Submission'!D$23)+1
   ),
   ROWS('Roster Submission'!$C$23:'Roster Submission'!D48)
  )
 ),"")=0,"",IFERROR(INDEX('Roster Submission'!E$23:E$549,
  SMALL(
   IF('Roster Submission'!$C$23:$C$549&lt;&gt;"",
    ROW('Roster Submission'!D$23:D$549)-ROW('Roster Submission'!D$23)+1
   ),
   ROWS('Roster Submission'!$C$23:'Roster Submission'!D48)
  )
 ),""))</f>
        <v/>
      </c>
      <c r="E32" s="115" t="str">
        <f t="array" ref="E32">IF(IFERROR(INDEX('Roster Submission'!F$23:F$549,
  SMALL(
   IF('Roster Submission'!$C$23:$C$549&lt;&gt;"",
    ROW('Roster Submission'!E$23:E$549)-ROW('Roster Submission'!E$23)+1
   ),
   ROWS('Roster Submission'!$C$23:'Roster Submission'!E48)
  )
 ),"")=0,"",IFERROR(INDEX('Roster Submission'!F$23:F$549,
  SMALL(
   IF('Roster Submission'!$C$23:$C$549&lt;&gt;"",
    ROW('Roster Submission'!E$23:E$549)-ROW('Roster Submission'!E$23)+1
   ),
   ROWS('Roster Submission'!$C$23:'Roster Submission'!E48)
  )
 ),""))</f>
        <v/>
      </c>
      <c r="F32" s="183" t="str">
        <f t="shared" si="0"/>
        <v/>
      </c>
      <c r="G32" s="183"/>
      <c r="H32" s="94"/>
      <c r="I32" s="94"/>
      <c r="J32" s="94"/>
      <c r="K32" s="94"/>
      <c r="L32" s="94"/>
      <c r="M32" s="94"/>
      <c r="N32" s="94"/>
      <c r="O32" s="94"/>
      <c r="P32" s="94"/>
      <c r="Q32" s="94"/>
      <c r="R32" s="94"/>
      <c r="S32" s="94"/>
      <c r="T32" s="94"/>
      <c r="U32" s="94"/>
      <c r="V32" s="94"/>
      <c r="W32" s="94"/>
      <c r="X32" s="94"/>
      <c r="Y32" s="94"/>
      <c r="Z32" s="94"/>
      <c r="AA32" s="94"/>
      <c r="AB32" s="94"/>
      <c r="AC32" s="94"/>
      <c r="AD32" s="148"/>
      <c r="AE32" s="147"/>
      <c r="AF32" s="94"/>
      <c r="AG32" s="94"/>
      <c r="AH32" s="94"/>
      <c r="AI32" s="94"/>
      <c r="AJ32" s="94"/>
      <c r="AK32" s="94"/>
      <c r="AL32" s="94"/>
      <c r="AM32" s="94"/>
      <c r="AN32" s="94"/>
      <c r="AO32" s="94"/>
      <c r="AP32" s="94"/>
      <c r="AQ32" s="94"/>
      <c r="AR32" s="94"/>
      <c r="AS32" s="94"/>
      <c r="AT32" s="94"/>
      <c r="AU32" s="94"/>
      <c r="AV32" s="94"/>
      <c r="AW32" s="148"/>
      <c r="AX32" s="147"/>
      <c r="AY32" s="94"/>
      <c r="AZ32" s="94"/>
      <c r="BA32" s="94"/>
      <c r="BB32" s="148"/>
      <c r="BC32" s="143"/>
      <c r="BD32" s="201" t="str">
        <f t="shared" si="1"/>
        <v>0 of 23</v>
      </c>
      <c r="BE32" s="196" t="str">
        <f t="shared" si="2"/>
        <v>---</v>
      </c>
      <c r="BF32" s="196" t="str">
        <f t="shared" si="3"/>
        <v>---</v>
      </c>
      <c r="BG32" s="196" t="str">
        <f t="shared" si="4"/>
        <v>---</v>
      </c>
      <c r="BH32" s="196" t="str">
        <f t="shared" si="5"/>
        <v>---</v>
      </c>
      <c r="BI32" s="195" t="str">
        <f t="shared" si="6"/>
        <v>---</v>
      </c>
      <c r="BJ32" s="202" t="str">
        <f t="shared" si="7"/>
        <v/>
      </c>
      <c r="BK32" s="148"/>
      <c r="BL32" s="77"/>
      <c r="BM32" s="15"/>
      <c r="BN32" s="15"/>
      <c r="BO32" s="15"/>
      <c r="BP32" s="15"/>
    </row>
    <row r="33" spans="1:68" s="14" customFormat="1" x14ac:dyDescent="0.3">
      <c r="A33" s="154"/>
      <c r="B33" s="118">
        <v>27</v>
      </c>
      <c r="C33" s="119" t="str">
        <f t="array" ref="C33">IF(IFERROR(INDEX('Roster Submission'!D$23:D$549,
  SMALL(
   IF('Roster Submission'!$C$23:$C$549&lt;&gt;"",
    ROW('Roster Submission'!C$23:C$549)-ROW('Roster Submission'!C$23)+1
   ),
   ROWS('Roster Submission'!$C$23:'Roster Submission'!C49)
  )
 ),"")=0,"",IFERROR(INDEX('Roster Submission'!D$23:D$549,
  SMALL(
   IF('Roster Submission'!$C$23:$C$549&lt;&gt;"",
    ROW('Roster Submission'!C$23:C$549)-ROW('Roster Submission'!C$23)+1
   ),
   ROWS('Roster Submission'!$C$23:'Roster Submission'!C49)
  )
 ),""))</f>
        <v/>
      </c>
      <c r="D33" s="119" t="str">
        <f t="array" ref="D33">IF(IFERROR(INDEX('Roster Submission'!E$23:E$549,
  SMALL(
   IF('Roster Submission'!$C$23:$C$549&lt;&gt;"",
    ROW('Roster Submission'!D$23:D$549)-ROW('Roster Submission'!D$23)+1
   ),
   ROWS('Roster Submission'!$C$23:'Roster Submission'!D49)
  )
 ),"")=0,"",IFERROR(INDEX('Roster Submission'!E$23:E$549,
  SMALL(
   IF('Roster Submission'!$C$23:$C$549&lt;&gt;"",
    ROW('Roster Submission'!D$23:D$549)-ROW('Roster Submission'!D$23)+1
   ),
   ROWS('Roster Submission'!$C$23:'Roster Submission'!D49)
  )
 ),""))</f>
        <v/>
      </c>
      <c r="E33" s="119" t="str">
        <f t="array" ref="E33">IF(IFERROR(INDEX('Roster Submission'!F$23:F$549,
  SMALL(
   IF('Roster Submission'!$C$23:$C$549&lt;&gt;"",
    ROW('Roster Submission'!E$23:E$549)-ROW('Roster Submission'!E$23)+1
   ),
   ROWS('Roster Submission'!$C$23:'Roster Submission'!E49)
  )
 ),"")=0,"",IFERROR(INDEX('Roster Submission'!F$23:F$549,
  SMALL(
   IF('Roster Submission'!$C$23:$C$549&lt;&gt;"",
    ROW('Roster Submission'!E$23:E$549)-ROW('Roster Submission'!E$23)+1
   ),
   ROWS('Roster Submission'!$C$23:'Roster Submission'!E49)
  )
 ),""))</f>
        <v/>
      </c>
      <c r="F33" s="184" t="str">
        <f t="shared" si="0"/>
        <v/>
      </c>
      <c r="G33" s="184"/>
      <c r="H33" s="36"/>
      <c r="I33" s="36"/>
      <c r="J33" s="36"/>
      <c r="K33" s="36"/>
      <c r="L33" s="36"/>
      <c r="M33" s="36"/>
      <c r="N33" s="36"/>
      <c r="O33" s="36"/>
      <c r="P33" s="36"/>
      <c r="Q33" s="36"/>
      <c r="R33" s="36"/>
      <c r="S33" s="36"/>
      <c r="T33" s="36"/>
      <c r="U33" s="36"/>
      <c r="V33" s="36"/>
      <c r="W33" s="36"/>
      <c r="X33" s="36"/>
      <c r="Y33" s="36"/>
      <c r="Z33" s="36"/>
      <c r="AA33" s="36"/>
      <c r="AB33" s="36"/>
      <c r="AC33" s="36"/>
      <c r="AD33" s="146"/>
      <c r="AE33" s="145"/>
      <c r="AF33" s="36"/>
      <c r="AG33" s="36"/>
      <c r="AH33" s="36"/>
      <c r="AI33" s="36"/>
      <c r="AJ33" s="36"/>
      <c r="AK33" s="36"/>
      <c r="AL33" s="36"/>
      <c r="AM33" s="36"/>
      <c r="AN33" s="36"/>
      <c r="AO33" s="36"/>
      <c r="AP33" s="36"/>
      <c r="AQ33" s="36"/>
      <c r="AR33" s="36"/>
      <c r="AS33" s="36"/>
      <c r="AT33" s="36"/>
      <c r="AU33" s="36"/>
      <c r="AV33" s="36"/>
      <c r="AW33" s="146"/>
      <c r="AX33" s="145"/>
      <c r="AY33" s="36"/>
      <c r="AZ33" s="36"/>
      <c r="BA33" s="36"/>
      <c r="BB33" s="146"/>
      <c r="BC33" s="142"/>
      <c r="BD33" s="203" t="str">
        <f t="shared" si="1"/>
        <v>0 of 23</v>
      </c>
      <c r="BE33" s="194" t="str">
        <f t="shared" si="2"/>
        <v>---</v>
      </c>
      <c r="BF33" s="194" t="str">
        <f t="shared" si="3"/>
        <v>---</v>
      </c>
      <c r="BG33" s="194" t="str">
        <f t="shared" si="4"/>
        <v>---</v>
      </c>
      <c r="BH33" s="194" t="str">
        <f t="shared" si="5"/>
        <v>---</v>
      </c>
      <c r="BI33" s="193" t="str">
        <f t="shared" si="6"/>
        <v>---</v>
      </c>
      <c r="BJ33" s="204" t="str">
        <f t="shared" si="7"/>
        <v/>
      </c>
      <c r="BK33" s="146"/>
      <c r="BL33" s="77"/>
      <c r="BM33" s="15"/>
      <c r="BN33" s="15"/>
      <c r="BO33" s="15"/>
      <c r="BP33" s="15"/>
    </row>
    <row r="34" spans="1:68" s="14" customFormat="1" x14ac:dyDescent="0.3">
      <c r="A34" s="154"/>
      <c r="B34" s="114">
        <v>28</v>
      </c>
      <c r="C34" s="115" t="str">
        <f t="array" ref="C34">IF(IFERROR(INDEX('Roster Submission'!D$23:D$549,
  SMALL(
   IF('Roster Submission'!$C$23:$C$549&lt;&gt;"",
    ROW('Roster Submission'!C$23:C$549)-ROW('Roster Submission'!C$23)+1
   ),
   ROWS('Roster Submission'!$C$23:'Roster Submission'!C50)
  )
 ),"")=0,"",IFERROR(INDEX('Roster Submission'!D$23:D$549,
  SMALL(
   IF('Roster Submission'!$C$23:$C$549&lt;&gt;"",
    ROW('Roster Submission'!C$23:C$549)-ROW('Roster Submission'!C$23)+1
   ),
   ROWS('Roster Submission'!$C$23:'Roster Submission'!C50)
  )
 ),""))</f>
        <v/>
      </c>
      <c r="D34" s="115" t="str">
        <f t="array" ref="D34">IF(IFERROR(INDEX('Roster Submission'!E$23:E$549,
  SMALL(
   IF('Roster Submission'!$C$23:$C$549&lt;&gt;"",
    ROW('Roster Submission'!D$23:D$549)-ROW('Roster Submission'!D$23)+1
   ),
   ROWS('Roster Submission'!$C$23:'Roster Submission'!D50)
  )
 ),"")=0,"",IFERROR(INDEX('Roster Submission'!E$23:E$549,
  SMALL(
   IF('Roster Submission'!$C$23:$C$549&lt;&gt;"",
    ROW('Roster Submission'!D$23:D$549)-ROW('Roster Submission'!D$23)+1
   ),
   ROWS('Roster Submission'!$C$23:'Roster Submission'!D50)
  )
 ),""))</f>
        <v/>
      </c>
      <c r="E34" s="115" t="str">
        <f t="array" ref="E34">IF(IFERROR(INDEX('Roster Submission'!F$23:F$549,
  SMALL(
   IF('Roster Submission'!$C$23:$C$549&lt;&gt;"",
    ROW('Roster Submission'!E$23:E$549)-ROW('Roster Submission'!E$23)+1
   ),
   ROWS('Roster Submission'!$C$23:'Roster Submission'!E50)
  )
 ),"")=0,"",IFERROR(INDEX('Roster Submission'!F$23:F$549,
  SMALL(
   IF('Roster Submission'!$C$23:$C$549&lt;&gt;"",
    ROW('Roster Submission'!E$23:E$549)-ROW('Roster Submission'!E$23)+1
   ),
   ROWS('Roster Submission'!$C$23:'Roster Submission'!E50)
  )
 ),""))</f>
        <v/>
      </c>
      <c r="F34" s="183" t="str">
        <f t="shared" si="0"/>
        <v/>
      </c>
      <c r="G34" s="183"/>
      <c r="H34" s="94"/>
      <c r="I34" s="94"/>
      <c r="J34" s="94"/>
      <c r="K34" s="94"/>
      <c r="L34" s="94"/>
      <c r="M34" s="94"/>
      <c r="N34" s="94"/>
      <c r="O34" s="94"/>
      <c r="P34" s="94"/>
      <c r="Q34" s="94"/>
      <c r="R34" s="94"/>
      <c r="S34" s="94"/>
      <c r="T34" s="94"/>
      <c r="U34" s="94"/>
      <c r="V34" s="94"/>
      <c r="W34" s="94"/>
      <c r="X34" s="94"/>
      <c r="Y34" s="94"/>
      <c r="Z34" s="94"/>
      <c r="AA34" s="94"/>
      <c r="AB34" s="94"/>
      <c r="AC34" s="94"/>
      <c r="AD34" s="148"/>
      <c r="AE34" s="147"/>
      <c r="AF34" s="94"/>
      <c r="AG34" s="94"/>
      <c r="AH34" s="94"/>
      <c r="AI34" s="94"/>
      <c r="AJ34" s="94"/>
      <c r="AK34" s="94"/>
      <c r="AL34" s="94"/>
      <c r="AM34" s="94"/>
      <c r="AN34" s="94"/>
      <c r="AO34" s="94"/>
      <c r="AP34" s="94"/>
      <c r="AQ34" s="94"/>
      <c r="AR34" s="94"/>
      <c r="AS34" s="94"/>
      <c r="AT34" s="94"/>
      <c r="AU34" s="94"/>
      <c r="AV34" s="94"/>
      <c r="AW34" s="148"/>
      <c r="AX34" s="147"/>
      <c r="AY34" s="94"/>
      <c r="AZ34" s="94"/>
      <c r="BA34" s="94"/>
      <c r="BB34" s="148"/>
      <c r="BC34" s="143"/>
      <c r="BD34" s="201" t="str">
        <f t="shared" si="1"/>
        <v>0 of 23</v>
      </c>
      <c r="BE34" s="196" t="str">
        <f t="shared" si="2"/>
        <v>---</v>
      </c>
      <c r="BF34" s="196" t="str">
        <f t="shared" si="3"/>
        <v>---</v>
      </c>
      <c r="BG34" s="196" t="str">
        <f t="shared" si="4"/>
        <v>---</v>
      </c>
      <c r="BH34" s="196" t="str">
        <f t="shared" si="5"/>
        <v>---</v>
      </c>
      <c r="BI34" s="195" t="str">
        <f t="shared" si="6"/>
        <v>---</v>
      </c>
      <c r="BJ34" s="202" t="str">
        <f t="shared" si="7"/>
        <v/>
      </c>
      <c r="BK34" s="148"/>
      <c r="BL34" s="77"/>
      <c r="BM34" s="15"/>
      <c r="BN34" s="15"/>
      <c r="BO34" s="15"/>
      <c r="BP34" s="15"/>
    </row>
    <row r="35" spans="1:68" s="14" customFormat="1" x14ac:dyDescent="0.3">
      <c r="A35" s="154"/>
      <c r="B35" s="118">
        <v>29</v>
      </c>
      <c r="C35" s="119" t="str">
        <f t="array" ref="C35">IF(IFERROR(INDEX('Roster Submission'!D$23:D$549,
  SMALL(
   IF('Roster Submission'!$C$23:$C$549&lt;&gt;"",
    ROW('Roster Submission'!C$23:C$549)-ROW('Roster Submission'!C$23)+1
   ),
   ROWS('Roster Submission'!$C$23:'Roster Submission'!C51)
  )
 ),"")=0,"",IFERROR(INDEX('Roster Submission'!D$23:D$549,
  SMALL(
   IF('Roster Submission'!$C$23:$C$549&lt;&gt;"",
    ROW('Roster Submission'!C$23:C$549)-ROW('Roster Submission'!C$23)+1
   ),
   ROWS('Roster Submission'!$C$23:'Roster Submission'!C51)
  )
 ),""))</f>
        <v/>
      </c>
      <c r="D35" s="119" t="str">
        <f t="array" ref="D35">IF(IFERROR(INDEX('Roster Submission'!E$23:E$549,
  SMALL(
   IF('Roster Submission'!$C$23:$C$549&lt;&gt;"",
    ROW('Roster Submission'!D$23:D$549)-ROW('Roster Submission'!D$23)+1
   ),
   ROWS('Roster Submission'!$C$23:'Roster Submission'!D51)
  )
 ),"")=0,"",IFERROR(INDEX('Roster Submission'!E$23:E$549,
  SMALL(
   IF('Roster Submission'!$C$23:$C$549&lt;&gt;"",
    ROW('Roster Submission'!D$23:D$549)-ROW('Roster Submission'!D$23)+1
   ),
   ROWS('Roster Submission'!$C$23:'Roster Submission'!D51)
  )
 ),""))</f>
        <v/>
      </c>
      <c r="E35" s="119" t="str">
        <f t="array" ref="E35">IF(IFERROR(INDEX('Roster Submission'!F$23:F$549,
  SMALL(
   IF('Roster Submission'!$C$23:$C$549&lt;&gt;"",
    ROW('Roster Submission'!E$23:E$549)-ROW('Roster Submission'!E$23)+1
   ),
   ROWS('Roster Submission'!$C$23:'Roster Submission'!E51)
  )
 ),"")=0,"",IFERROR(INDEX('Roster Submission'!F$23:F$549,
  SMALL(
   IF('Roster Submission'!$C$23:$C$549&lt;&gt;"",
    ROW('Roster Submission'!E$23:E$549)-ROW('Roster Submission'!E$23)+1
   ),
   ROWS('Roster Submission'!$C$23:'Roster Submission'!E51)
  )
 ),""))</f>
        <v/>
      </c>
      <c r="F35" s="184" t="str">
        <f t="shared" si="0"/>
        <v/>
      </c>
      <c r="G35" s="184"/>
      <c r="H35" s="36"/>
      <c r="I35" s="36"/>
      <c r="J35" s="36"/>
      <c r="K35" s="36"/>
      <c r="L35" s="36"/>
      <c r="M35" s="36"/>
      <c r="N35" s="36"/>
      <c r="O35" s="36"/>
      <c r="P35" s="36"/>
      <c r="Q35" s="36"/>
      <c r="R35" s="36"/>
      <c r="S35" s="36"/>
      <c r="T35" s="36"/>
      <c r="U35" s="36"/>
      <c r="V35" s="36"/>
      <c r="W35" s="36"/>
      <c r="X35" s="36"/>
      <c r="Y35" s="36"/>
      <c r="Z35" s="36"/>
      <c r="AA35" s="36"/>
      <c r="AB35" s="36"/>
      <c r="AC35" s="36"/>
      <c r="AD35" s="146"/>
      <c r="AE35" s="145"/>
      <c r="AF35" s="36"/>
      <c r="AG35" s="36"/>
      <c r="AH35" s="36"/>
      <c r="AI35" s="36"/>
      <c r="AJ35" s="36"/>
      <c r="AK35" s="36"/>
      <c r="AL35" s="36"/>
      <c r="AM35" s="36"/>
      <c r="AN35" s="36"/>
      <c r="AO35" s="36"/>
      <c r="AP35" s="36"/>
      <c r="AQ35" s="36"/>
      <c r="AR35" s="36"/>
      <c r="AS35" s="36"/>
      <c r="AT35" s="36"/>
      <c r="AU35" s="36"/>
      <c r="AV35" s="36"/>
      <c r="AW35" s="146"/>
      <c r="AX35" s="145"/>
      <c r="AY35" s="36"/>
      <c r="AZ35" s="36"/>
      <c r="BA35" s="36"/>
      <c r="BB35" s="146"/>
      <c r="BC35" s="142"/>
      <c r="BD35" s="203" t="str">
        <f t="shared" si="1"/>
        <v>0 of 23</v>
      </c>
      <c r="BE35" s="194" t="str">
        <f t="shared" si="2"/>
        <v>---</v>
      </c>
      <c r="BF35" s="194" t="str">
        <f t="shared" si="3"/>
        <v>---</v>
      </c>
      <c r="BG35" s="194" t="str">
        <f t="shared" si="4"/>
        <v>---</v>
      </c>
      <c r="BH35" s="194" t="str">
        <f t="shared" si="5"/>
        <v>---</v>
      </c>
      <c r="BI35" s="193" t="str">
        <f t="shared" si="6"/>
        <v>---</v>
      </c>
      <c r="BJ35" s="204" t="str">
        <f t="shared" si="7"/>
        <v/>
      </c>
      <c r="BK35" s="146"/>
      <c r="BL35" s="77"/>
      <c r="BM35" s="15"/>
      <c r="BN35" s="15"/>
      <c r="BO35" s="15"/>
      <c r="BP35" s="15"/>
    </row>
    <row r="36" spans="1:68" s="14" customFormat="1" ht="14.4" customHeight="1" thickBot="1" x14ac:dyDescent="0.35">
      <c r="A36" s="154"/>
      <c r="B36" s="124">
        <v>30</v>
      </c>
      <c r="C36" s="125" t="str">
        <f t="array" ref="C36">IF(IFERROR(INDEX('Roster Submission'!D$23:D$549,
  SMALL(
   IF('Roster Submission'!$C$23:$C$549&lt;&gt;"",
    ROW('Roster Submission'!C$23:C$549)-ROW('Roster Submission'!C$23)+1
   ),
   ROWS('Roster Submission'!$C$23:'Roster Submission'!C52)
  )
 ),"")=0,"",IFERROR(INDEX('Roster Submission'!D$23:D$549,
  SMALL(
   IF('Roster Submission'!$C$23:$C$549&lt;&gt;"",
    ROW('Roster Submission'!C$23:C$549)-ROW('Roster Submission'!C$23)+1
   ),
   ROWS('Roster Submission'!$C$23:'Roster Submission'!C52)
  )
 ),""))</f>
        <v/>
      </c>
      <c r="D36" s="125" t="str">
        <f t="array" ref="D36">IF(IFERROR(INDEX('Roster Submission'!E$23:E$549,
  SMALL(
   IF('Roster Submission'!$C$23:$C$549&lt;&gt;"",
    ROW('Roster Submission'!D$23:D$549)-ROW('Roster Submission'!D$23)+1
   ),
   ROWS('Roster Submission'!$C$23:'Roster Submission'!D52)
  )
 ),"")=0,"",IFERROR(INDEX('Roster Submission'!E$23:E$549,
  SMALL(
   IF('Roster Submission'!$C$23:$C$549&lt;&gt;"",
    ROW('Roster Submission'!D$23:D$549)-ROW('Roster Submission'!D$23)+1
   ),
   ROWS('Roster Submission'!$C$23:'Roster Submission'!D52)
  )
 ),""))</f>
        <v/>
      </c>
      <c r="E36" s="125" t="str">
        <f t="array" ref="E36">IF(IFERROR(INDEX('Roster Submission'!F$23:F$549,
  SMALL(
   IF('Roster Submission'!$C$23:$C$549&lt;&gt;"",
    ROW('Roster Submission'!E$23:E$549)-ROW('Roster Submission'!E$23)+1
   ),
   ROWS('Roster Submission'!$C$23:'Roster Submission'!E52)
  )
 ),"")=0,"",IFERROR(INDEX('Roster Submission'!F$23:F$549,
  SMALL(
   IF('Roster Submission'!$C$23:$C$549&lt;&gt;"",
    ROW('Roster Submission'!E$23:E$549)-ROW('Roster Submission'!E$23)+1
   ),
   ROWS('Roster Submission'!$C$23:'Roster Submission'!E52)
  )
 ),""))</f>
        <v/>
      </c>
      <c r="F36" s="185" t="str">
        <f t="shared" si="0"/>
        <v/>
      </c>
      <c r="G36" s="185"/>
      <c r="H36" s="95"/>
      <c r="I36" s="95"/>
      <c r="J36" s="95"/>
      <c r="K36" s="95"/>
      <c r="L36" s="95"/>
      <c r="M36" s="95"/>
      <c r="N36" s="95"/>
      <c r="O36" s="95"/>
      <c r="P36" s="95"/>
      <c r="Q36" s="95"/>
      <c r="R36" s="95"/>
      <c r="S36" s="95"/>
      <c r="T36" s="95"/>
      <c r="U36" s="95"/>
      <c r="V36" s="95"/>
      <c r="W36" s="95"/>
      <c r="X36" s="95"/>
      <c r="Y36" s="95"/>
      <c r="Z36" s="95"/>
      <c r="AA36" s="95"/>
      <c r="AB36" s="95"/>
      <c r="AC36" s="95"/>
      <c r="AD36" s="150"/>
      <c r="AE36" s="149"/>
      <c r="AF36" s="95"/>
      <c r="AG36" s="95"/>
      <c r="AH36" s="95"/>
      <c r="AI36" s="95"/>
      <c r="AJ36" s="95"/>
      <c r="AK36" s="95"/>
      <c r="AL36" s="95"/>
      <c r="AM36" s="95"/>
      <c r="AN36" s="95"/>
      <c r="AO36" s="95"/>
      <c r="AP36" s="95"/>
      <c r="AQ36" s="95"/>
      <c r="AR36" s="95"/>
      <c r="AS36" s="95"/>
      <c r="AT36" s="95"/>
      <c r="AU36" s="95"/>
      <c r="AV36" s="95"/>
      <c r="AW36" s="150"/>
      <c r="AX36" s="149"/>
      <c r="AY36" s="95"/>
      <c r="AZ36" s="95"/>
      <c r="BA36" s="95"/>
      <c r="BB36" s="150"/>
      <c r="BC36" s="144"/>
      <c r="BD36" s="205" t="str">
        <f t="shared" si="1"/>
        <v>0 of 23</v>
      </c>
      <c r="BE36" s="206" t="str">
        <f t="shared" si="2"/>
        <v>---</v>
      </c>
      <c r="BF36" s="206" t="str">
        <f t="shared" si="3"/>
        <v>---</v>
      </c>
      <c r="BG36" s="206" t="str">
        <f t="shared" si="4"/>
        <v>---</v>
      </c>
      <c r="BH36" s="206" t="str">
        <f t="shared" si="5"/>
        <v>---</v>
      </c>
      <c r="BI36" s="207" t="str">
        <f t="shared" si="6"/>
        <v>---</v>
      </c>
      <c r="BJ36" s="208" t="str">
        <f t="shared" si="7"/>
        <v/>
      </c>
      <c r="BK36" s="150"/>
      <c r="BL36" s="77"/>
      <c r="BM36" s="15"/>
      <c r="BN36" s="15"/>
      <c r="BO36" s="15"/>
      <c r="BP36" s="15"/>
    </row>
    <row r="37" spans="1:68" s="152" customFormat="1" ht="9" customHeight="1" x14ac:dyDescent="0.3"/>
    <row r="38" spans="1:68" hidden="1" x14ac:dyDescent="0.3"/>
    <row r="39" spans="1:68" hidden="1" x14ac:dyDescent="0.3"/>
    <row r="40" spans="1:68" hidden="1" x14ac:dyDescent="0.3"/>
    <row r="41" spans="1:68" hidden="1" x14ac:dyDescent="0.3"/>
    <row r="42" spans="1:68" hidden="1" x14ac:dyDescent="0.3"/>
    <row r="43" spans="1:68" hidden="1" x14ac:dyDescent="0.3"/>
    <row r="44" spans="1:68" hidden="1" x14ac:dyDescent="0.3"/>
    <row r="45" spans="1:68" hidden="1" x14ac:dyDescent="0.3"/>
    <row r="46" spans="1:68" hidden="1" x14ac:dyDescent="0.3"/>
    <row r="47" spans="1:68" hidden="1" x14ac:dyDescent="0.3"/>
    <row r="48" spans="1:6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row r="362" hidden="1" x14ac:dyDescent="0.3"/>
    <row r="363" hidden="1" x14ac:dyDescent="0.3"/>
    <row r="364" hidden="1" x14ac:dyDescent="0.3"/>
    <row r="365" hidden="1" x14ac:dyDescent="0.3"/>
    <row r="366" hidden="1" x14ac:dyDescent="0.3"/>
    <row r="367" hidden="1" x14ac:dyDescent="0.3"/>
    <row r="368"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row r="378" hidden="1" x14ac:dyDescent="0.3"/>
    <row r="379" hidden="1" x14ac:dyDescent="0.3"/>
    <row r="380" hidden="1" x14ac:dyDescent="0.3"/>
    <row r="381" hidden="1" x14ac:dyDescent="0.3"/>
    <row r="382" hidden="1" x14ac:dyDescent="0.3"/>
    <row r="383" hidden="1" x14ac:dyDescent="0.3"/>
    <row r="384" hidden="1" x14ac:dyDescent="0.3"/>
    <row r="385" hidden="1" x14ac:dyDescent="0.3"/>
    <row r="386" hidden="1" x14ac:dyDescent="0.3"/>
    <row r="387" hidden="1" x14ac:dyDescent="0.3"/>
    <row r="388" hidden="1" x14ac:dyDescent="0.3"/>
    <row r="389" hidden="1" x14ac:dyDescent="0.3"/>
    <row r="390" hidden="1" x14ac:dyDescent="0.3"/>
    <row r="391" hidden="1" x14ac:dyDescent="0.3"/>
    <row r="392" hidden="1" x14ac:dyDescent="0.3"/>
    <row r="393" hidden="1" x14ac:dyDescent="0.3"/>
    <row r="394" hidden="1" x14ac:dyDescent="0.3"/>
    <row r="395" hidden="1" x14ac:dyDescent="0.3"/>
    <row r="396" hidden="1" x14ac:dyDescent="0.3"/>
    <row r="397" hidden="1" x14ac:dyDescent="0.3"/>
    <row r="398" hidden="1" x14ac:dyDescent="0.3"/>
    <row r="399" hidden="1" x14ac:dyDescent="0.3"/>
    <row r="400" hidden="1" x14ac:dyDescent="0.3"/>
    <row r="401" hidden="1" x14ac:dyDescent="0.3"/>
    <row r="402" hidden="1" x14ac:dyDescent="0.3"/>
    <row r="403" hidden="1" x14ac:dyDescent="0.3"/>
    <row r="404" hidden="1" x14ac:dyDescent="0.3"/>
    <row r="405" hidden="1" x14ac:dyDescent="0.3"/>
    <row r="406" hidden="1" x14ac:dyDescent="0.3"/>
    <row r="407" hidden="1" x14ac:dyDescent="0.3"/>
    <row r="408" hidden="1" x14ac:dyDescent="0.3"/>
    <row r="409" hidden="1" x14ac:dyDescent="0.3"/>
    <row r="410" hidden="1" x14ac:dyDescent="0.3"/>
    <row r="411" hidden="1" x14ac:dyDescent="0.3"/>
    <row r="412" hidden="1" x14ac:dyDescent="0.3"/>
    <row r="413" hidden="1" x14ac:dyDescent="0.3"/>
    <row r="414" hidden="1" x14ac:dyDescent="0.3"/>
    <row r="415" hidden="1" x14ac:dyDescent="0.3"/>
    <row r="416" hidden="1" x14ac:dyDescent="0.3"/>
    <row r="417" hidden="1" x14ac:dyDescent="0.3"/>
    <row r="418" hidden="1" x14ac:dyDescent="0.3"/>
    <row r="419" hidden="1" x14ac:dyDescent="0.3"/>
    <row r="420" hidden="1" x14ac:dyDescent="0.3"/>
    <row r="421" hidden="1" x14ac:dyDescent="0.3"/>
    <row r="422" hidden="1" x14ac:dyDescent="0.3"/>
    <row r="423" hidden="1" x14ac:dyDescent="0.3"/>
    <row r="424" hidden="1" x14ac:dyDescent="0.3"/>
    <row r="425" hidden="1" x14ac:dyDescent="0.3"/>
    <row r="426" hidden="1" x14ac:dyDescent="0.3"/>
    <row r="427" hidden="1" x14ac:dyDescent="0.3"/>
    <row r="428" hidden="1" x14ac:dyDescent="0.3"/>
    <row r="429" hidden="1" x14ac:dyDescent="0.3"/>
    <row r="430" hidden="1" x14ac:dyDescent="0.3"/>
    <row r="431" hidden="1" x14ac:dyDescent="0.3"/>
    <row r="432" hidden="1" x14ac:dyDescent="0.3"/>
    <row r="433" hidden="1" x14ac:dyDescent="0.3"/>
    <row r="434" hidden="1" x14ac:dyDescent="0.3"/>
    <row r="435" hidden="1" x14ac:dyDescent="0.3"/>
    <row r="436" hidden="1" x14ac:dyDescent="0.3"/>
    <row r="437" hidden="1" x14ac:dyDescent="0.3"/>
    <row r="438" hidden="1" x14ac:dyDescent="0.3"/>
    <row r="439" hidden="1" x14ac:dyDescent="0.3"/>
    <row r="440" hidden="1" x14ac:dyDescent="0.3"/>
    <row r="441" hidden="1" x14ac:dyDescent="0.3"/>
    <row r="442" hidden="1" x14ac:dyDescent="0.3"/>
    <row r="443" hidden="1" x14ac:dyDescent="0.3"/>
    <row r="444" hidden="1" x14ac:dyDescent="0.3"/>
    <row r="445" hidden="1" x14ac:dyDescent="0.3"/>
    <row r="446" hidden="1" x14ac:dyDescent="0.3"/>
    <row r="447" hidden="1" x14ac:dyDescent="0.3"/>
    <row r="448" hidden="1" x14ac:dyDescent="0.3"/>
    <row r="449" hidden="1" x14ac:dyDescent="0.3"/>
    <row r="450" hidden="1" x14ac:dyDescent="0.3"/>
    <row r="451" hidden="1" x14ac:dyDescent="0.3"/>
    <row r="452" hidden="1" x14ac:dyDescent="0.3"/>
    <row r="453" hidden="1" x14ac:dyDescent="0.3"/>
    <row r="454" hidden="1" x14ac:dyDescent="0.3"/>
    <row r="455" hidden="1" x14ac:dyDescent="0.3"/>
    <row r="456" hidden="1" x14ac:dyDescent="0.3"/>
    <row r="457" hidden="1" x14ac:dyDescent="0.3"/>
    <row r="458" hidden="1" x14ac:dyDescent="0.3"/>
    <row r="459" hidden="1" x14ac:dyDescent="0.3"/>
    <row r="460" hidden="1" x14ac:dyDescent="0.3"/>
    <row r="461" hidden="1" x14ac:dyDescent="0.3"/>
    <row r="462" hidden="1" x14ac:dyDescent="0.3"/>
    <row r="463" hidden="1" x14ac:dyDescent="0.3"/>
    <row r="464" hidden="1" x14ac:dyDescent="0.3"/>
    <row r="465" hidden="1" x14ac:dyDescent="0.3"/>
    <row r="466" hidden="1" x14ac:dyDescent="0.3"/>
    <row r="467" hidden="1" x14ac:dyDescent="0.3"/>
    <row r="468" hidden="1" x14ac:dyDescent="0.3"/>
    <row r="469" hidden="1" x14ac:dyDescent="0.3"/>
    <row r="470" hidden="1" x14ac:dyDescent="0.3"/>
    <row r="471" hidden="1" x14ac:dyDescent="0.3"/>
    <row r="472" hidden="1" x14ac:dyDescent="0.3"/>
    <row r="473" hidden="1" x14ac:dyDescent="0.3"/>
    <row r="474" hidden="1" x14ac:dyDescent="0.3"/>
    <row r="475" hidden="1" x14ac:dyDescent="0.3"/>
    <row r="476" hidden="1" x14ac:dyDescent="0.3"/>
    <row r="477" hidden="1" x14ac:dyDescent="0.3"/>
    <row r="478" hidden="1" x14ac:dyDescent="0.3"/>
    <row r="479" hidden="1" x14ac:dyDescent="0.3"/>
    <row r="480" hidden="1" x14ac:dyDescent="0.3"/>
    <row r="481" hidden="1" x14ac:dyDescent="0.3"/>
    <row r="482" hidden="1" x14ac:dyDescent="0.3"/>
    <row r="483" hidden="1" x14ac:dyDescent="0.3"/>
    <row r="484" hidden="1" x14ac:dyDescent="0.3"/>
    <row r="485" hidden="1" x14ac:dyDescent="0.3"/>
    <row r="486" hidden="1" x14ac:dyDescent="0.3"/>
    <row r="487" hidden="1" x14ac:dyDescent="0.3"/>
    <row r="488" hidden="1" x14ac:dyDescent="0.3"/>
    <row r="489" hidden="1" x14ac:dyDescent="0.3"/>
    <row r="490" hidden="1" x14ac:dyDescent="0.3"/>
    <row r="491" hidden="1" x14ac:dyDescent="0.3"/>
    <row r="492" hidden="1" x14ac:dyDescent="0.3"/>
    <row r="493" hidden="1" x14ac:dyDescent="0.3"/>
    <row r="494" hidden="1" x14ac:dyDescent="0.3"/>
    <row r="495" hidden="1" x14ac:dyDescent="0.3"/>
    <row r="496" hidden="1" x14ac:dyDescent="0.3"/>
    <row r="497" hidden="1" x14ac:dyDescent="0.3"/>
    <row r="498" hidden="1" x14ac:dyDescent="0.3"/>
    <row r="499" hidden="1" x14ac:dyDescent="0.3"/>
    <row r="500" hidden="1" x14ac:dyDescent="0.3"/>
    <row r="501" hidden="1" x14ac:dyDescent="0.3"/>
    <row r="502" hidden="1" x14ac:dyDescent="0.3"/>
    <row r="503" hidden="1" x14ac:dyDescent="0.3"/>
    <row r="504" hidden="1" x14ac:dyDescent="0.3"/>
    <row r="505" hidden="1" x14ac:dyDescent="0.3"/>
    <row r="506" hidden="1" x14ac:dyDescent="0.3"/>
    <row r="507" hidden="1" x14ac:dyDescent="0.3"/>
    <row r="508" hidden="1" x14ac:dyDescent="0.3"/>
    <row r="509" hidden="1" x14ac:dyDescent="0.3"/>
    <row r="510" hidden="1" x14ac:dyDescent="0.3"/>
    <row r="511" hidden="1" x14ac:dyDescent="0.3"/>
    <row r="512" hidden="1" x14ac:dyDescent="0.3"/>
    <row r="513" hidden="1" x14ac:dyDescent="0.3"/>
    <row r="514" hidden="1" x14ac:dyDescent="0.3"/>
    <row r="515" hidden="1" x14ac:dyDescent="0.3"/>
    <row r="516" hidden="1" x14ac:dyDescent="0.3"/>
    <row r="517" hidden="1" x14ac:dyDescent="0.3"/>
    <row r="518" hidden="1" x14ac:dyDescent="0.3"/>
  </sheetData>
  <sheetProtection algorithmName="SHA-512" hashValue="6DKh3r6k8jhf+WVvhwrYSgzN6D6SmFHzWtKwYefLWp5QPgLiA+FIbwbm8v6G5QlSbFajFxVM+3coXc2hmR/Fxw==" saltValue="j6Ofx8xTrHMU01H30z+eaQ==" spinCount="100000" sheet="1" objects="1" scenarios="1" selectLockedCells="1"/>
  <mergeCells count="12">
    <mergeCell ref="C3:E3"/>
    <mergeCell ref="F3:U3"/>
    <mergeCell ref="B5:B6"/>
    <mergeCell ref="AE4:AW4"/>
    <mergeCell ref="BD4:BJ4"/>
    <mergeCell ref="AX4:BC4"/>
    <mergeCell ref="C4:E4"/>
    <mergeCell ref="C5:C6"/>
    <mergeCell ref="D5:D6"/>
    <mergeCell ref="E5:E6"/>
    <mergeCell ref="G4:AD4"/>
    <mergeCell ref="F5:F6"/>
  </mergeCells>
  <conditionalFormatting sqref="H22:H36">
    <cfRule type="expression" dxfId="42" priority="59">
      <formula>IF(AND(OR(H22="",AND(H22&lt;&gt;"X",H22&lt;&gt;"A")),OR(I22&lt;&gt;"",$J22&lt;&gt;"",$K22&lt;&gt;"",$L22&lt;&gt;"",$M22&lt;&gt;"",$N22&lt;&gt;"",$O22&lt;&gt;"",$P22&lt;&gt;"",$Q22&lt;&gt;"",$R22&lt;&gt;"",$S22&lt;&gt;"",$T22&lt;&gt;"",$U22&lt;&gt;"",$V22&lt;&gt;"",$W22&lt;&gt;"",$X22&lt;&gt;"",$Y22&lt;&gt;"",$Z22&lt;&gt;"",$AA22&lt;&gt;"",$AB22&lt;&gt;"",$AC22&lt;&gt;"",$AD22&lt;&gt;"")),TRUE,FALSE)</formula>
    </cfRule>
  </conditionalFormatting>
  <conditionalFormatting sqref="I22:BC36">
    <cfRule type="expression" dxfId="41" priority="58">
      <formula>IF(AND(OR(I22="",AND(I22&lt;&gt;"X",I22&lt;&gt;"A")),OR($H22&lt;&gt;"",$I22&lt;&gt;"",$J22&lt;&gt;"",$K22&lt;&gt;"",$L22&lt;&gt;"",$M22&lt;&gt;"",$N22&lt;&gt;"",$O22&lt;&gt;"",$P22&lt;&gt;"",$Q22&lt;&gt;"",$R22&lt;&gt;"",$S22&lt;&gt;"",$T22&lt;&gt;"",$U22&lt;&gt;"",$V22&lt;&gt;"",$W22&lt;&gt;"",$X22&lt;&gt;"",$Y22&lt;&gt;"",$Z22&lt;&gt;"",$AA22&lt;&gt;"",$AB22&lt;&gt;"",$AC22&lt;&gt;"",$AD22&lt;&gt;"")),TRUE,FALSE)</formula>
    </cfRule>
  </conditionalFormatting>
  <conditionalFormatting sqref="G7:G12">
    <cfRule type="expression" dxfId="40" priority="34">
      <formula>IF(AND(G7="",OR(E7&lt;&gt;"",H7&lt;&gt;"",I7&lt;&gt;"",K7&lt;&gt;"",#REF!&lt;&gt;"",L7&lt;&gt;"")),TRUE,FALSE)</formula>
    </cfRule>
  </conditionalFormatting>
  <conditionalFormatting sqref="H13:BC21">
    <cfRule type="expression" dxfId="39" priority="36">
      <formula>IF(AND(H13="",OR(G13&lt;&gt;"",I13&lt;&gt;"",K13&lt;&gt;"",#REF!&lt;&gt;"",L13&lt;&gt;"",M13&lt;&gt;"")),TRUE,FALSE)</formula>
    </cfRule>
  </conditionalFormatting>
  <conditionalFormatting sqref="G13:G21">
    <cfRule type="expression" dxfId="38" priority="37">
      <formula>IF(AND(G13="",OR(H13&lt;&gt;"",I13&lt;&gt;"",K13&lt;&gt;"",#REF!&lt;&gt;"",L13&lt;&gt;"",M13&lt;&gt;"")),TRUE,FALSE)</formula>
    </cfRule>
  </conditionalFormatting>
  <conditionalFormatting sqref="G21:G24">
    <cfRule type="expression" dxfId="37" priority="30">
      <formula>IF(AND(G21="",OR(E21&lt;&gt;"",H21&lt;&gt;"",I21&lt;&gt;"",K21&lt;&gt;"",#REF!&lt;&gt;"",L21&lt;&gt;"")),TRUE,FALSE)</formula>
    </cfRule>
  </conditionalFormatting>
  <conditionalFormatting sqref="H25:BC33">
    <cfRule type="expression" dxfId="36" priority="32">
      <formula>IF(AND(H25="",OR(G25&lt;&gt;"",I25&lt;&gt;"",K25&lt;&gt;"",#REF!&lt;&gt;"",L25&lt;&gt;"",M25&lt;&gt;"")),TRUE,FALSE)</formula>
    </cfRule>
  </conditionalFormatting>
  <conditionalFormatting sqref="G25:G33">
    <cfRule type="expression" dxfId="35" priority="33">
      <formula>IF(AND(G25="",OR(H25&lt;&gt;"",I25&lt;&gt;"",K25&lt;&gt;"",#REF!&lt;&gt;"",L25&lt;&gt;"",M25&lt;&gt;"")),TRUE,FALSE)</formula>
    </cfRule>
  </conditionalFormatting>
  <conditionalFormatting sqref="H34:BC35">
    <cfRule type="expression" dxfId="34" priority="28">
      <formula>IF(AND(H34="",OR(G34&lt;&gt;"",I34&lt;&gt;"",K34&lt;&gt;"",#REF!&lt;&gt;"",L34&lt;&gt;"",M34&lt;&gt;"")),TRUE,FALSE)</formula>
    </cfRule>
  </conditionalFormatting>
  <conditionalFormatting sqref="G34:G35">
    <cfRule type="expression" dxfId="33" priority="29">
      <formula>IF(AND(G34="",OR(H34&lt;&gt;"",I34&lt;&gt;"",K34&lt;&gt;"",#REF!&lt;&gt;"",L34&lt;&gt;"",M34&lt;&gt;"")),TRUE,FALSE)</formula>
    </cfRule>
  </conditionalFormatting>
  <conditionalFormatting sqref="H34:BC35">
    <cfRule type="expression" dxfId="32" priority="26">
      <formula>IF(AND(H34="",OR(G34&lt;&gt;"",I34&lt;&gt;"",K34&lt;&gt;"",#REF!&lt;&gt;"",L34&lt;&gt;"",M34&lt;&gt;"")),TRUE,FALSE)</formula>
    </cfRule>
  </conditionalFormatting>
  <conditionalFormatting sqref="G34:G35">
    <cfRule type="expression" dxfId="31" priority="27">
      <formula>IF(AND(G34="",OR(H34&lt;&gt;"",I34&lt;&gt;"",K34&lt;&gt;"",#REF!&lt;&gt;"",L34&lt;&gt;"",M34&lt;&gt;"")),TRUE,FALSE)</formula>
    </cfRule>
  </conditionalFormatting>
  <conditionalFormatting sqref="H36:BC36">
    <cfRule type="expression" dxfId="30" priority="24">
      <formula>IF(AND(H36="",OR(G36&lt;&gt;"",I36&lt;&gt;"",K36&lt;&gt;"",#REF!&lt;&gt;"",L36&lt;&gt;"",M36&lt;&gt;"")),TRUE,FALSE)</formula>
    </cfRule>
  </conditionalFormatting>
  <conditionalFormatting sqref="G36">
    <cfRule type="expression" dxfId="29" priority="25">
      <formula>IF(AND(G36="",OR(H36&lt;&gt;"",I36&lt;&gt;"",K36&lt;&gt;"",#REF!&lt;&gt;"",L36&lt;&gt;"",M36&lt;&gt;"")),TRUE,FALSE)</formula>
    </cfRule>
  </conditionalFormatting>
  <conditionalFormatting sqref="H36:BC36">
    <cfRule type="expression" dxfId="28" priority="22">
      <formula>IF(AND(H36="",OR(G36&lt;&gt;"",I36&lt;&gt;"",K36&lt;&gt;"",#REF!&lt;&gt;"",L36&lt;&gt;"",M36&lt;&gt;"")),TRUE,FALSE)</formula>
    </cfRule>
  </conditionalFormatting>
  <conditionalFormatting sqref="G36">
    <cfRule type="expression" dxfId="27" priority="23">
      <formula>IF(AND(G36="",OR(H36&lt;&gt;"",I36&lt;&gt;"",K36&lt;&gt;"",#REF!&lt;&gt;"",L36&lt;&gt;"",M36&lt;&gt;"")),TRUE,FALSE)</formula>
    </cfRule>
  </conditionalFormatting>
  <conditionalFormatting sqref="BD22:BK36">
    <cfRule type="expression" dxfId="26" priority="21">
      <formula>IF(AND(OR(BD22="",AND(BD22&lt;&gt;"X",BD22&lt;&gt;"A")),OR($H22&lt;&gt;"",$I22&lt;&gt;"",$J22&lt;&gt;"",$K22&lt;&gt;"",$L22&lt;&gt;"",$M22&lt;&gt;"",$N22&lt;&gt;"",$O22&lt;&gt;"",$P22&lt;&gt;"",$Q22&lt;&gt;"",$R22&lt;&gt;"",$S22&lt;&gt;"",$T22&lt;&gt;"",$U22&lt;&gt;"",$V22&lt;&gt;"",$W22&lt;&gt;"",$X22&lt;&gt;"",$Y22&lt;&gt;"",$Z22&lt;&gt;"",$AA22&lt;&gt;"",$AB22&lt;&gt;"",$AC22&lt;&gt;"",$AD22&lt;&gt;"")),TRUE,FALSE)</formula>
    </cfRule>
  </conditionalFormatting>
  <conditionalFormatting sqref="BD7:BK12 BD8:BJ36">
    <cfRule type="expression" dxfId="25" priority="17">
      <formula>IF(AND(BD7="",OR(BB7&lt;&gt;"",BC7&lt;&gt;"",BE7&lt;&gt;"",BG7&lt;&gt;"",#REF!&lt;&gt;"",BH7&lt;&gt;"")),TRUE,FALSE)</formula>
    </cfRule>
  </conditionalFormatting>
  <conditionalFormatting sqref="BD13:BK21">
    <cfRule type="expression" dxfId="24" priority="18">
      <formula>IF(AND(BD13="",OR(BC13&lt;&gt;"",BE13&lt;&gt;"",BG13&lt;&gt;"",#REF!&lt;&gt;"",BH13&lt;&gt;"",BI13&lt;&gt;"")),TRUE,FALSE)</formula>
    </cfRule>
  </conditionalFormatting>
  <conditionalFormatting sqref="BD21:BK24">
    <cfRule type="expression" dxfId="23" priority="15">
      <formula>IF(AND(BD21="",OR(BB21&lt;&gt;"",BC21&lt;&gt;"",BE21&lt;&gt;"",BG21&lt;&gt;"",#REF!&lt;&gt;"",BH21&lt;&gt;"")),TRUE,FALSE)</formula>
    </cfRule>
  </conditionalFormatting>
  <conditionalFormatting sqref="BD25:BK33">
    <cfRule type="expression" dxfId="22" priority="16">
      <formula>IF(AND(BD25="",OR(BC25&lt;&gt;"",BE25&lt;&gt;"",BG25&lt;&gt;"",#REF!&lt;&gt;"",BH25&lt;&gt;"",BI25&lt;&gt;"")),TRUE,FALSE)</formula>
    </cfRule>
  </conditionalFormatting>
  <conditionalFormatting sqref="BD34:BK35">
    <cfRule type="expression" dxfId="21" priority="14">
      <formula>IF(AND(BD34="",OR(BC34&lt;&gt;"",BE34&lt;&gt;"",BG34&lt;&gt;"",#REF!&lt;&gt;"",BH34&lt;&gt;"",BI34&lt;&gt;"")),TRUE,FALSE)</formula>
    </cfRule>
  </conditionalFormatting>
  <conditionalFormatting sqref="BD34:BK35">
    <cfRule type="expression" dxfId="20" priority="13">
      <formula>IF(AND(BD34="",OR(BC34&lt;&gt;"",BE34&lt;&gt;"",BG34&lt;&gt;"",#REF!&lt;&gt;"",BH34&lt;&gt;"",BI34&lt;&gt;"")),TRUE,FALSE)</formula>
    </cfRule>
  </conditionalFormatting>
  <conditionalFormatting sqref="BD36:BK36">
    <cfRule type="expression" dxfId="19" priority="12">
      <formula>IF(AND(BD36="",OR(BC36&lt;&gt;"",BE36&lt;&gt;"",BG36&lt;&gt;"",#REF!&lt;&gt;"",BH36&lt;&gt;"",BI36&lt;&gt;"")),TRUE,FALSE)</formula>
    </cfRule>
  </conditionalFormatting>
  <conditionalFormatting sqref="BD36:BK36">
    <cfRule type="expression" dxfId="18" priority="11">
      <formula>IF(AND(BD36="",OR(BC36&lt;&gt;"",BE36&lt;&gt;"",BG36&lt;&gt;"",#REF!&lt;&gt;"",BH36&lt;&gt;"",BI36&lt;&gt;"")),TRUE,FALSE)</formula>
    </cfRule>
  </conditionalFormatting>
  <conditionalFormatting sqref="G7:AW500">
    <cfRule type="containsText" dxfId="17" priority="10" operator="containsText" text="A">
      <formula>NOT(ISERROR(SEARCH("A",G7)))</formula>
    </cfRule>
  </conditionalFormatting>
  <conditionalFormatting sqref="BI7:BI50">
    <cfRule type="containsText" dxfId="16" priority="6" operator="containsText" text="No">
      <formula>NOT(ISERROR(SEARCH("No",BI7)))</formula>
    </cfRule>
  </conditionalFormatting>
  <conditionalFormatting sqref="BH7:BH500">
    <cfRule type="cellIs" dxfId="15" priority="5" operator="lessThan">
      <formula>75</formula>
    </cfRule>
  </conditionalFormatting>
  <conditionalFormatting sqref="BF7:BF500">
    <cfRule type="cellIs" dxfId="14" priority="4" operator="lessThan">
      <formula>75</formula>
    </cfRule>
  </conditionalFormatting>
  <conditionalFormatting sqref="BD7:BD500">
    <cfRule type="expression" dxfId="13" priority="3">
      <formula>IF(AND(COUNTIF(H7:AD7,"X")&lt;18,COUNTIF(H7:AD7,"X")&lt;&gt;0),TRUE,FALSE)</formula>
    </cfRule>
  </conditionalFormatting>
  <conditionalFormatting sqref="H7:BC12">
    <cfRule type="expression" dxfId="12" priority="68">
      <formula>IF(AND(H7="",OR(E7&lt;&gt;"",G7&lt;&gt;"",I7&lt;&gt;"",K7&lt;&gt;"",#REF!&lt;&gt;"",L7&lt;&gt;"")),TRUE,FALSE)</formula>
    </cfRule>
  </conditionalFormatting>
  <conditionalFormatting sqref="H21:BC24">
    <cfRule type="expression" dxfId="11" priority="69">
      <formula>IF(AND(H21="",OR(E21&lt;&gt;"",G21&lt;&gt;"",I21&lt;&gt;"",K21&lt;&gt;"",#REF!&lt;&gt;"",L21&lt;&gt;"")),TRUE,FALSE)</formula>
    </cfRule>
  </conditionalFormatting>
  <conditionalFormatting sqref="F7:F36">
    <cfRule type="containsText" dxfId="10" priority="2" operator="containsText" text="No">
      <formula>NOT(ISERROR(SEARCH("No",F7)))</formula>
    </cfRule>
  </conditionalFormatting>
  <conditionalFormatting sqref="BD8:BJ36">
    <cfRule type="expression" dxfId="9" priority="1">
      <formula>IF(AND(BD8="",OR(BA8&lt;&gt;"",BC8&lt;&gt;"",BE8&lt;&gt;"",BG8&lt;&gt;"",#REF!&lt;&gt;"",BH8&lt;&gt;"")),TRUE,FALSE)</formula>
    </cfRule>
  </conditionalFormatting>
  <dataValidations count="3">
    <dataValidation type="list" allowBlank="1" showInputMessage="1" showErrorMessage="1" sqref="BC7:BC1048576">
      <formula1>"Yes,No"</formula1>
    </dataValidation>
    <dataValidation type="whole" allowBlank="1" showInputMessage="1" showErrorMessage="1" sqref="AE7:BB36">
      <formula1>0</formula1>
      <formula2>100</formula2>
    </dataValidation>
    <dataValidation type="textLength" allowBlank="1" showInputMessage="1" showErrorMessage="1" sqref="H7:AD1048576">
      <formula1>1</formula1>
      <formula2>1</formula2>
    </dataValidation>
  </dataValidations>
  <pageMargins left="0.7" right="0.7" top="0.75" bottom="0.75" header="0.3" footer="0.3"/>
  <pageSetup orientation="portrait" r:id="rId1"/>
  <ignoredErrors>
    <ignoredError sqref="BD7:BJ36"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4" id="{4227EC5E-07DC-4592-8FC6-5A0A9CC35B86}">
            <xm:f>IF('C:\LILI\SCHOOL ADMIN\CERTIFICATES\Automated Certificate Generation - In Progress\[Roster Template 2020 (Formulas Removed).xlsx]Roster Template'!#REF!&lt;&gt;"Agency Management Training Course (AMTC)",TRUE,FALSE)</xm:f>
            <x14:dxf>
              <fill>
                <patternFill>
                  <bgColor theme="1"/>
                </patternFill>
              </fill>
            </x14:dxf>
          </x14:cfRule>
          <xm:sqref>A13:A36 G22:BC36</xm:sqref>
        </x14:conditionalFormatting>
        <x14:conditionalFormatting xmlns:xm="http://schemas.microsoft.com/office/excel/2006/main">
          <x14:cfRule type="expression" priority="53" id="{CF464C6F-0468-4C0A-8616-56C0FDF8D4CF}">
            <xm:f>IF('C:\LILI\SCHOOL ADMIN\CERTIFICATES\Automated Certificate Generation - In Progress\[Roster Template 2020 (Formulas Removed).xlsx]Roster Template'!#REF!&lt;&gt;"Agency Management Training Course (AMTC)",TRUE,FALSE)</xm:f>
            <x14:dxf>
              <font>
                <color theme="1"/>
              </font>
            </x14:dxf>
          </x14:cfRule>
          <xm:sqref>G22:BC25</xm:sqref>
        </x14:conditionalFormatting>
        <x14:conditionalFormatting xmlns:xm="http://schemas.microsoft.com/office/excel/2006/main">
          <x14:cfRule type="expression" priority="40" id="{16FB75EF-2E5C-47F3-8E32-7B3E876EAD26}">
            <xm:f>IF('C:\LILI\SCHOOL ADMIN\CERTIFICATES\Automated Certificate Generation - In Progress\[Roster Template 2020 (Formulas Removed).xlsx]Roster Template'!#REF!&lt;&gt;"Agency Management Training Course (AMTC)",TRUE,FALSE)</xm:f>
            <x14:dxf>
              <font>
                <color auto="1"/>
              </font>
            </x14:dxf>
          </x14:cfRule>
          <x14:cfRule type="expression" priority="52" id="{EACAFF1D-8FBB-49B5-B571-B525E81CFCFF}">
            <xm:f>IF('C:\LILI\SCHOOL ADMIN\CERTIFICATES\Automated Certificate Generation - In Progress\[Roster Template 2020 (Formulas Removed).xlsx]Roster Template'!#REF!&lt;&gt;"Agency Management Training Course (AMTC)",TRUE,FALSE)</xm:f>
            <x14:dxf>
              <font>
                <color theme="1"/>
              </font>
            </x14:dxf>
          </x14:cfRule>
          <xm:sqref>A13:A14</xm:sqref>
        </x14:conditionalFormatting>
        <x14:conditionalFormatting xmlns:xm="http://schemas.microsoft.com/office/excel/2006/main">
          <x14:cfRule type="expression" priority="39" id="{5A1D6F38-BD27-4F99-AAD8-FBE8077333C5}">
            <xm:f>IF('C:\LILI\SCHOOL ADMIN\CERTIFICATES\Automated Certificate Generation - In Progress\[Roster Template 2020 (Formulas Removed).xlsx]Roster Template'!#REF!&lt;&gt;"Yes",TRUE,FALSE)</xm:f>
            <x14:dxf>
              <fill>
                <patternFill>
                  <bgColor theme="1" tint="4.9989318521683403E-2"/>
                </patternFill>
              </fill>
            </x14:dxf>
          </x14:cfRule>
          <xm:sqref>B5 B9:F36 B7:B8</xm:sqref>
        </x14:conditionalFormatting>
        <x14:conditionalFormatting xmlns:xm="http://schemas.microsoft.com/office/excel/2006/main">
          <x14:cfRule type="expression" priority="20" id="{EADCB0EB-810A-4A60-A9EB-AF9E77C10E5D}">
            <xm:f>IF('C:\LILI\SCHOOL ADMIN\CERTIFICATES\Automated Certificate Generation - In Progress\[Roster Template 2020 (Formulas Removed).xlsx]Roster Template'!#REF!&lt;&gt;"Agency Management Training Course (AMTC)",TRUE,FALSE)</xm:f>
            <x14:dxf>
              <fill>
                <patternFill>
                  <bgColor theme="1"/>
                </patternFill>
              </fill>
            </x14:dxf>
          </x14:cfRule>
          <xm:sqref>BD22:BK36</xm:sqref>
        </x14:conditionalFormatting>
        <x14:conditionalFormatting xmlns:xm="http://schemas.microsoft.com/office/excel/2006/main">
          <x14:cfRule type="expression" priority="19" id="{5BC78107-9686-4F89-ADCF-4FC3415F9AC2}">
            <xm:f>IF('C:\LILI\SCHOOL ADMIN\CERTIFICATES\Automated Certificate Generation - In Progress\[Roster Template 2020 (Formulas Removed).xlsx]Roster Template'!#REF!&lt;&gt;"Agency Management Training Course (AMTC)",TRUE,FALSE)</xm:f>
            <x14:dxf>
              <font>
                <color theme="1"/>
              </font>
            </x14:dxf>
          </x14:cfRule>
          <xm:sqref>BD22:BK25</xm:sqref>
        </x14:conditionalFormatting>
        <x14:conditionalFormatting xmlns:xm="http://schemas.microsoft.com/office/excel/2006/main">
          <x14:cfRule type="expression" priority="8" id="{C12E6D11-CCB5-4432-AF3C-5872229F180C}">
            <xm:f>IF('Roster Submission'!$D$4:$E$4&lt;&gt;"Agency Management Training Course (AMTC)",TRUE,FALSE)</xm:f>
            <x14:dxf>
              <fill>
                <patternFill>
                  <bgColor theme="1" tint="4.9989318521683403E-2"/>
                </patternFill>
              </fill>
            </x14:dxf>
          </x14:cfRule>
          <xm:sqref>B2:BK2 B6:E6 G6:BK6 B4:BK5 B3:C3 F3 V3:BK3 B7:BK36</xm:sqref>
        </x14:conditionalFormatting>
        <x14:conditionalFormatting xmlns:xm="http://schemas.microsoft.com/office/excel/2006/main">
          <x14:cfRule type="expression" priority="7" id="{7A4FDE91-060E-4781-88A8-499D4CD4BFE6}">
            <xm:f>IF('C:\LILI\SCHOOL ADMIN\CERTIFICATES\Automated Certificate Generation - In Progress\[Roster Template 2020 (Formulas Removed).xlsx]Roster Template'!#REF!&lt;&gt;"Yes",TRUE,FALSE)</xm:f>
            <x14:dxf>
              <fill>
                <patternFill>
                  <bgColor theme="1" tint="4.9989318521683403E-2"/>
                </patternFill>
              </fill>
            </x14:dxf>
          </x14:cfRule>
          <xm:sqref>G9:G36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Roster Submission</vt:lpstr>
      <vt:lpstr>Shipping Information</vt:lpstr>
      <vt:lpstr>TTT Grade Book (FOR TTT ONLY)</vt:lpstr>
      <vt:lpstr>AMTC Gradebook (FOR AMTC ONLY)</vt:lpstr>
    </vt:vector>
  </TitlesOfParts>
  <Company>LL Global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Quinn, Kevin</dc:creator>
  <cp:lastModifiedBy>Quinn, Kevin</cp:lastModifiedBy>
  <dcterms:created xsi:type="dcterms:W3CDTF">2021-01-12T17:50:24Z</dcterms:created>
  <dcterms:modified xsi:type="dcterms:W3CDTF">2021-07-01T12:44:39Z</dcterms:modified>
</cp:coreProperties>
</file>